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paola-IECON\iecon\RUHE\Números RHEAL\número diciembre 2023\Astorga\base de datos\"/>
    </mc:Choice>
  </mc:AlternateContent>
  <bookViews>
    <workbookView xWindow="-108" yWindow="-108" windowWidth="23256" windowHeight="12576"/>
  </bookViews>
  <sheets>
    <sheet name="Reference" sheetId="4" r:id="rId1"/>
    <sheet name="Argentina" sheetId="10" r:id="rId2"/>
    <sheet name="Brazil" sheetId="12" r:id="rId3"/>
    <sheet name="Chile" sheetId="13" r:id="rId4"/>
    <sheet name="Colombia" sheetId="14" r:id="rId5"/>
    <sheet name="Mexico" sheetId="15" r:id="rId6"/>
    <sheet name="Venezuela" sheetId="16" r:id="rId7"/>
    <sheet name=" LA6" sheetId="17" r:id="rId8"/>
  </sheets>
  <definedNames>
    <definedName name="_Fill" localSheetId="7" hidden="1">#REF!</definedName>
    <definedName name="_Fill" localSheetId="1" hidden="1">#REF!</definedName>
    <definedName name="_Fill" localSheetId="2" hidden="1">#REF!</definedName>
    <definedName name="_Fill" localSheetId="3" hidden="1">#REF!</definedName>
    <definedName name="_Fill" localSheetId="4" hidden="1">#REF!</definedName>
    <definedName name="_Fill" localSheetId="5" hidden="1">#REF!</definedName>
    <definedName name="_Fill" localSheetId="6" hidden="1">#REF!</definedName>
    <definedName name="_Fill" hidden="1">#REF!</definedName>
    <definedName name="_Key1" localSheetId="7"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hidden="1">#REF!</definedName>
    <definedName name="_Key2" localSheetId="7" hidden="1">#REF!</definedName>
    <definedName name="_Key2" localSheetId="1" hidden="1">#REF!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6" hidden="1">#REF!</definedName>
    <definedName name="_Key2" hidden="1">#REF!</definedName>
    <definedName name="_Order1" hidden="1">255</definedName>
    <definedName name="_Order2" hidden="1">255</definedName>
    <definedName name="_Regression_Out" localSheetId="7" hidden="1">#REF!</definedName>
    <definedName name="_Regression_Out" localSheetId="1" hidden="1">#REF!</definedName>
    <definedName name="_Regression_Out" localSheetId="2" hidden="1">#REF!</definedName>
    <definedName name="_Regression_Out" localSheetId="3" hidden="1">#REF!</definedName>
    <definedName name="_Regression_Out" localSheetId="4" hidden="1">#REF!</definedName>
    <definedName name="_Regression_Out" localSheetId="5" hidden="1">#REF!</definedName>
    <definedName name="_Regression_Out" localSheetId="6" hidden="1">#REF!</definedName>
    <definedName name="_Regression_Out" hidden="1">#REF!</definedName>
    <definedName name="_Regression_X" localSheetId="7" hidden="1">#REF!</definedName>
    <definedName name="_Regression_X" localSheetId="1" hidden="1">#REF!</definedName>
    <definedName name="_Regression_X" localSheetId="2" hidden="1">#REF!</definedName>
    <definedName name="_Regression_X" localSheetId="3" hidden="1">#REF!</definedName>
    <definedName name="_Regression_X" localSheetId="4" hidden="1">#REF!</definedName>
    <definedName name="_Regression_X" localSheetId="5" hidden="1">#REF!</definedName>
    <definedName name="_Regression_X" localSheetId="6" hidden="1">#REF!</definedName>
    <definedName name="_Regression_X" hidden="1">#REF!</definedName>
    <definedName name="_Regression_Y" localSheetId="7" hidden="1">#REF!</definedName>
    <definedName name="_Regression_Y" localSheetId="1" hidden="1">#REF!</definedName>
    <definedName name="_Regression_Y" localSheetId="2" hidden="1">#REF!</definedName>
    <definedName name="_Regression_Y" localSheetId="3" hidden="1">#REF!</definedName>
    <definedName name="_Regression_Y" localSheetId="4" hidden="1">#REF!</definedName>
    <definedName name="_Regression_Y" localSheetId="5" hidden="1">#REF!</definedName>
    <definedName name="_Regression_Y" localSheetId="6" hidden="1">#REF!</definedName>
    <definedName name="_Regression_Y" hidden="1">#REF!</definedName>
    <definedName name="_Sort" localSheetId="7"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hidden="1">#REF!</definedName>
    <definedName name="gfd" localSheetId="7" hidden="1">#REF!</definedName>
    <definedName name="gfd" localSheetId="1" hidden="1">#REF!</definedName>
    <definedName name="gfd" localSheetId="2" hidden="1">#REF!</definedName>
    <definedName name="gfd" localSheetId="3" hidden="1">#REF!</definedName>
    <definedName name="gfd" localSheetId="4" hidden="1">#REF!</definedName>
    <definedName name="gfd" localSheetId="5" hidden="1">#REF!</definedName>
    <definedName name="gfd" localSheetId="6" hidden="1">#REF!</definedName>
    <definedName name="gfd" hidden="1">#REF!</definedName>
  </definedNames>
  <calcPr calcId="162913"/>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9" i="17" l="1"/>
  <c r="H98" i="17"/>
  <c r="H97" i="17"/>
  <c r="H96" i="17"/>
  <c r="H95" i="17"/>
  <c r="H94" i="17"/>
  <c r="H93" i="17"/>
  <c r="H92" i="17"/>
  <c r="H91" i="17"/>
  <c r="H90" i="17"/>
  <c r="H89" i="17"/>
  <c r="H88" i="17"/>
  <c r="H87" i="17"/>
  <c r="H86" i="17"/>
  <c r="H85" i="17"/>
  <c r="H84" i="17"/>
  <c r="H83" i="17"/>
  <c r="H82" i="17"/>
  <c r="H81" i="17"/>
  <c r="H80" i="17"/>
  <c r="H79" i="17"/>
  <c r="H78" i="17"/>
  <c r="H77" i="17"/>
  <c r="H76" i="17"/>
  <c r="H75" i="17"/>
  <c r="H74" i="17"/>
  <c r="H73" i="17"/>
  <c r="H72" i="17"/>
  <c r="H71" i="17"/>
  <c r="H70" i="17"/>
  <c r="H69" i="17"/>
  <c r="H68" i="17"/>
  <c r="H67" i="17"/>
  <c r="H66" i="17"/>
  <c r="H65" i="17"/>
  <c r="H64" i="17"/>
  <c r="H63" i="17"/>
  <c r="H62" i="17"/>
  <c r="H61" i="17"/>
  <c r="H60" i="17"/>
  <c r="H59" i="17"/>
  <c r="H58" i="17"/>
  <c r="H57" i="17"/>
  <c r="H56" i="17"/>
  <c r="H55" i="17"/>
  <c r="H54" i="17"/>
  <c r="H53" i="17"/>
  <c r="H52" i="17"/>
  <c r="H51" i="17"/>
  <c r="H50" i="17"/>
  <c r="H49" i="17"/>
  <c r="H48" i="17"/>
  <c r="H47" i="17"/>
  <c r="H46" i="17"/>
  <c r="H45" i="17"/>
  <c r="H44" i="17"/>
  <c r="H43" i="17"/>
  <c r="H42" i="17"/>
  <c r="H41" i="17"/>
  <c r="H40" i="17"/>
  <c r="H39" i="17"/>
  <c r="H38" i="17"/>
  <c r="H37" i="17"/>
  <c r="H36" i="17"/>
  <c r="H35" i="17"/>
  <c r="H34" i="17"/>
  <c r="H33" i="17"/>
  <c r="H32" i="17"/>
  <c r="H31" i="17"/>
  <c r="H30" i="17"/>
  <c r="H29" i="17"/>
  <c r="H28" i="17"/>
  <c r="H27" i="17"/>
  <c r="H26" i="17"/>
  <c r="H25" i="17"/>
  <c r="H24" i="17"/>
  <c r="H23" i="17"/>
  <c r="H22" i="17"/>
  <c r="H21" i="17"/>
  <c r="H20" i="17"/>
  <c r="H19" i="17"/>
  <c r="H18" i="17"/>
  <c r="H17" i="17"/>
  <c r="H16" i="17"/>
  <c r="H15" i="17"/>
  <c r="H14" i="17"/>
  <c r="H13" i="17"/>
  <c r="H12" i="17"/>
  <c r="H11" i="17"/>
  <c r="H10" i="17"/>
  <c r="H9" i="17"/>
  <c r="H8" i="17"/>
  <c r="E99" i="17"/>
  <c r="K99" i="17" s="1"/>
  <c r="E98" i="17"/>
  <c r="E97" i="17"/>
  <c r="K97" i="17" s="1"/>
  <c r="E96" i="17"/>
  <c r="K96" i="17" s="1"/>
  <c r="E95" i="17"/>
  <c r="K95" i="17" s="1"/>
  <c r="E94" i="17"/>
  <c r="E93" i="17"/>
  <c r="E92" i="17"/>
  <c r="K92" i="17" s="1"/>
  <c r="E91" i="17"/>
  <c r="K91" i="17" s="1"/>
  <c r="E90" i="17"/>
  <c r="K90" i="17" s="1"/>
  <c r="E89" i="17"/>
  <c r="K89" i="17" s="1"/>
  <c r="E88" i="17"/>
  <c r="K88" i="17" s="1"/>
  <c r="E87" i="17"/>
  <c r="E86" i="17"/>
  <c r="E85" i="17"/>
  <c r="E84" i="17"/>
  <c r="E83" i="17"/>
  <c r="K83" i="17" s="1"/>
  <c r="E82" i="17"/>
  <c r="E81" i="17"/>
  <c r="K81" i="17" s="1"/>
  <c r="E80" i="17"/>
  <c r="K80" i="17" s="1"/>
  <c r="E79" i="17"/>
  <c r="E78" i="17"/>
  <c r="K78" i="17" s="1"/>
  <c r="E77" i="17"/>
  <c r="K77" i="17" s="1"/>
  <c r="E76" i="17"/>
  <c r="K76" i="17" s="1"/>
  <c r="E75" i="17"/>
  <c r="K75" i="17" s="1"/>
  <c r="E74" i="17"/>
  <c r="E73" i="17"/>
  <c r="K73" i="17" s="1"/>
  <c r="E72" i="17"/>
  <c r="K72" i="17" s="1"/>
  <c r="E71" i="17"/>
  <c r="K71" i="17" s="1"/>
  <c r="E70" i="17"/>
  <c r="E69" i="17"/>
  <c r="E68" i="17"/>
  <c r="E67" i="17"/>
  <c r="K67" i="17" s="1"/>
  <c r="E66" i="17"/>
  <c r="E65" i="17"/>
  <c r="K65" i="17" s="1"/>
  <c r="E64" i="17"/>
  <c r="K64" i="17" s="1"/>
  <c r="E63" i="17"/>
  <c r="E62" i="17"/>
  <c r="K62" i="17" s="1"/>
  <c r="E61" i="17"/>
  <c r="K61" i="17" s="1"/>
  <c r="E60" i="17"/>
  <c r="K60" i="17" s="1"/>
  <c r="E59" i="17"/>
  <c r="K59" i="17" s="1"/>
  <c r="E58" i="17"/>
  <c r="K58" i="17" s="1"/>
  <c r="E57" i="17"/>
  <c r="K57" i="17" s="1"/>
  <c r="E56" i="17"/>
  <c r="K56" i="17" s="1"/>
  <c r="E55" i="17"/>
  <c r="E54" i="17"/>
  <c r="K54" i="17" s="1"/>
  <c r="E53" i="17"/>
  <c r="E52" i="17"/>
  <c r="E51" i="17"/>
  <c r="K51" i="17" s="1"/>
  <c r="E50" i="17"/>
  <c r="E49" i="17"/>
  <c r="E48" i="17"/>
  <c r="E47" i="17"/>
  <c r="K47" i="17" s="1"/>
  <c r="E46" i="17"/>
  <c r="E45" i="17"/>
  <c r="K45" i="17" s="1"/>
  <c r="E44" i="17"/>
  <c r="K44" i="17" s="1"/>
  <c r="E43" i="17"/>
  <c r="K43" i="17" s="1"/>
  <c r="E42" i="17"/>
  <c r="K42" i="17" s="1"/>
  <c r="E41" i="17"/>
  <c r="K41" i="17" s="1"/>
  <c r="E40" i="17"/>
  <c r="E39" i="17"/>
  <c r="K39" i="17" s="1"/>
  <c r="E38" i="17"/>
  <c r="E37" i="17"/>
  <c r="E36" i="17"/>
  <c r="E35" i="17"/>
  <c r="K35" i="17" s="1"/>
  <c r="E34" i="17"/>
  <c r="K34" i="17" s="1"/>
  <c r="E33" i="17"/>
  <c r="E32" i="17"/>
  <c r="E31" i="17"/>
  <c r="K31" i="17" s="1"/>
  <c r="E30" i="17"/>
  <c r="E29" i="17"/>
  <c r="K29" i="17" s="1"/>
  <c r="E28" i="17"/>
  <c r="K28" i="17" s="1"/>
  <c r="E27" i="17"/>
  <c r="E26" i="17"/>
  <c r="E25" i="17"/>
  <c r="K25" i="17" s="1"/>
  <c r="E24" i="17"/>
  <c r="E23" i="17"/>
  <c r="K23" i="17" s="1"/>
  <c r="E22" i="17"/>
  <c r="E21" i="17"/>
  <c r="K21" i="17" s="1"/>
  <c r="E20" i="17"/>
  <c r="K20" i="17" s="1"/>
  <c r="E19" i="17"/>
  <c r="K19" i="17" s="1"/>
  <c r="E18" i="17"/>
  <c r="E17" i="17"/>
  <c r="K17" i="17" s="1"/>
  <c r="E16" i="17"/>
  <c r="K16" i="17" s="1"/>
  <c r="E15" i="17"/>
  <c r="E14" i="17"/>
  <c r="E13" i="17"/>
  <c r="E12" i="17"/>
  <c r="E11" i="17"/>
  <c r="K11" i="17" s="1"/>
  <c r="E10" i="17"/>
  <c r="K10" i="17" s="1"/>
  <c r="E9" i="17"/>
  <c r="E8" i="17"/>
  <c r="K86" i="17"/>
  <c r="K74" i="17"/>
  <c r="K70" i="17"/>
  <c r="K14" i="17"/>
  <c r="C9" i="17"/>
  <c r="C10" i="17"/>
  <c r="D10" i="17" s="1"/>
  <c r="J10" i="17" s="1"/>
  <c r="C11" i="17"/>
  <c r="C12" i="17"/>
  <c r="C13" i="17"/>
  <c r="C14" i="17"/>
  <c r="D14" i="17" s="1"/>
  <c r="C15" i="17"/>
  <c r="C16" i="17"/>
  <c r="C17" i="17"/>
  <c r="C18" i="17"/>
  <c r="C19" i="17"/>
  <c r="I19" i="17" s="1"/>
  <c r="C20" i="17"/>
  <c r="C21" i="17"/>
  <c r="C22" i="17"/>
  <c r="C23" i="17"/>
  <c r="C24" i="17"/>
  <c r="C25" i="17"/>
  <c r="C26" i="17"/>
  <c r="C27" i="17"/>
  <c r="I27" i="17" s="1"/>
  <c r="C28" i="17"/>
  <c r="C29" i="17"/>
  <c r="C30" i="17"/>
  <c r="I30" i="17" s="1"/>
  <c r="C31" i="17"/>
  <c r="I31" i="17" s="1"/>
  <c r="C32" i="17"/>
  <c r="C33" i="17"/>
  <c r="C34" i="17"/>
  <c r="C35" i="17"/>
  <c r="I35" i="17" s="1"/>
  <c r="C36" i="17"/>
  <c r="C37" i="17"/>
  <c r="C38" i="17"/>
  <c r="C39" i="17"/>
  <c r="I39" i="17" s="1"/>
  <c r="C40" i="17"/>
  <c r="C41" i="17"/>
  <c r="C42" i="17"/>
  <c r="C43" i="17"/>
  <c r="I43" i="17" s="1"/>
  <c r="C44" i="17"/>
  <c r="C45" i="17"/>
  <c r="C46" i="17"/>
  <c r="I46" i="17" s="1"/>
  <c r="C47" i="17"/>
  <c r="I47" i="17" s="1"/>
  <c r="C48" i="17"/>
  <c r="C49" i="17"/>
  <c r="C50" i="17"/>
  <c r="C51" i="17"/>
  <c r="I51" i="17" s="1"/>
  <c r="C52" i="17"/>
  <c r="C53" i="17"/>
  <c r="C54" i="17"/>
  <c r="C55" i="17"/>
  <c r="C56" i="17"/>
  <c r="C57" i="17"/>
  <c r="C58" i="17"/>
  <c r="C59" i="17"/>
  <c r="C60" i="17"/>
  <c r="C61" i="17"/>
  <c r="C62" i="17"/>
  <c r="C63" i="17"/>
  <c r="I63" i="17" s="1"/>
  <c r="C64" i="17"/>
  <c r="C65" i="17"/>
  <c r="C66" i="17"/>
  <c r="C67" i="17"/>
  <c r="C68" i="17"/>
  <c r="C69" i="17"/>
  <c r="C70" i="17"/>
  <c r="C71" i="17"/>
  <c r="C72" i="17"/>
  <c r="C73" i="17"/>
  <c r="C74" i="17"/>
  <c r="I74" i="17" s="1"/>
  <c r="C75" i="17"/>
  <c r="C76" i="17"/>
  <c r="C77" i="17"/>
  <c r="C78" i="17"/>
  <c r="C79" i="17"/>
  <c r="I79" i="17" s="1"/>
  <c r="C80" i="17"/>
  <c r="C81" i="17"/>
  <c r="C82" i="17"/>
  <c r="C83" i="17"/>
  <c r="C84" i="17"/>
  <c r="C85" i="17"/>
  <c r="C86" i="17"/>
  <c r="C87" i="17"/>
  <c r="C88" i="17"/>
  <c r="C89" i="17"/>
  <c r="C90" i="17"/>
  <c r="C91" i="17"/>
  <c r="C92" i="17"/>
  <c r="C93" i="17"/>
  <c r="C94" i="17"/>
  <c r="C95" i="17"/>
  <c r="C96" i="17"/>
  <c r="C97" i="17"/>
  <c r="C98" i="17"/>
  <c r="C99" i="17"/>
  <c r="C8" i="17"/>
  <c r="B94" i="17"/>
  <c r="B95" i="17" s="1"/>
  <c r="B96" i="17" s="1"/>
  <c r="B97" i="17" s="1"/>
  <c r="B98" i="17" s="1"/>
  <c r="B99" i="17" s="1"/>
  <c r="M93" i="17"/>
  <c r="M94" i="17" s="1"/>
  <c r="M95" i="17" s="1"/>
  <c r="M96" i="17" s="1"/>
  <c r="M97" i="17" s="1"/>
  <c r="M98" i="17" s="1"/>
  <c r="M99" i="17" s="1"/>
  <c r="M92" i="17"/>
  <c r="B92" i="17"/>
  <c r="B93" i="17" s="1"/>
  <c r="K87" i="17"/>
  <c r="K79" i="17"/>
  <c r="I78" i="17"/>
  <c r="K63" i="17"/>
  <c r="K55" i="17"/>
  <c r="F50" i="17"/>
  <c r="D34" i="17"/>
  <c r="K27" i="17"/>
  <c r="K22" i="17"/>
  <c r="I18" i="17"/>
  <c r="K15" i="17"/>
  <c r="D9" i="17"/>
  <c r="J9" i="17" s="1"/>
  <c r="B94" i="16"/>
  <c r="B95" i="16" s="1"/>
  <c r="B96" i="16" s="1"/>
  <c r="B97" i="16" s="1"/>
  <c r="B98" i="16" s="1"/>
  <c r="B99" i="16" s="1"/>
  <c r="M92" i="16"/>
  <c r="M93" i="16" s="1"/>
  <c r="M94" i="16" s="1"/>
  <c r="M95" i="16" s="1"/>
  <c r="M96" i="16" s="1"/>
  <c r="M97" i="16" s="1"/>
  <c r="M98" i="16" s="1"/>
  <c r="M99" i="16" s="1"/>
  <c r="B92" i="16"/>
  <c r="B93" i="16" s="1"/>
  <c r="M93" i="15"/>
  <c r="M94" i="15" s="1"/>
  <c r="M95" i="15" s="1"/>
  <c r="M96" i="15" s="1"/>
  <c r="M97" i="15" s="1"/>
  <c r="M98" i="15" s="1"/>
  <c r="M99" i="15" s="1"/>
  <c r="M92" i="15"/>
  <c r="B92" i="15"/>
  <c r="B93" i="15" s="1"/>
  <c r="B94" i="15" s="1"/>
  <c r="B95" i="15" s="1"/>
  <c r="B96" i="15" s="1"/>
  <c r="B97" i="15" s="1"/>
  <c r="B98" i="15" s="1"/>
  <c r="B99" i="15" s="1"/>
  <c r="B94" i="14"/>
  <c r="B95" i="14" s="1"/>
  <c r="B96" i="14" s="1"/>
  <c r="B97" i="14" s="1"/>
  <c r="B98" i="14" s="1"/>
  <c r="B99" i="14" s="1"/>
  <c r="M92" i="14"/>
  <c r="M93" i="14" s="1"/>
  <c r="M94" i="14" s="1"/>
  <c r="M95" i="14" s="1"/>
  <c r="M96" i="14" s="1"/>
  <c r="M97" i="14" s="1"/>
  <c r="M98" i="14" s="1"/>
  <c r="M99" i="14" s="1"/>
  <c r="B92" i="14"/>
  <c r="B93" i="14" s="1"/>
  <c r="B96" i="13"/>
  <c r="B97" i="13" s="1"/>
  <c r="B98" i="13" s="1"/>
  <c r="B99" i="13" s="1"/>
  <c r="B94" i="13"/>
  <c r="B95" i="13" s="1"/>
  <c r="M93" i="13"/>
  <c r="M94" i="13" s="1"/>
  <c r="M95" i="13" s="1"/>
  <c r="M96" i="13" s="1"/>
  <c r="M97" i="13" s="1"/>
  <c r="M98" i="13" s="1"/>
  <c r="M99" i="13" s="1"/>
  <c r="M92" i="13"/>
  <c r="B92" i="13"/>
  <c r="B93" i="13" s="1"/>
  <c r="M97" i="12"/>
  <c r="M98" i="12" s="1"/>
  <c r="M99" i="12" s="1"/>
  <c r="M93" i="12"/>
  <c r="M94" i="12" s="1"/>
  <c r="M95" i="12" s="1"/>
  <c r="M96" i="12" s="1"/>
  <c r="M92" i="12"/>
  <c r="B92" i="12"/>
  <c r="B93" i="12" s="1"/>
  <c r="B94" i="12" s="1"/>
  <c r="B95" i="12" s="1"/>
  <c r="B96" i="12" s="1"/>
  <c r="B97" i="12" s="1"/>
  <c r="B98" i="12" s="1"/>
  <c r="B99" i="12" s="1"/>
  <c r="D26" i="17" l="1"/>
  <c r="J26" i="17" s="1"/>
  <c r="D88" i="17"/>
  <c r="I96" i="17"/>
  <c r="L96" i="17" s="1"/>
  <c r="I84" i="17"/>
  <c r="D49" i="17"/>
  <c r="J49" i="17" s="1"/>
  <c r="F98" i="17"/>
  <c r="F94" i="17"/>
  <c r="D90" i="17"/>
  <c r="J90" i="17" s="1"/>
  <c r="F86" i="17"/>
  <c r="D82" i="17"/>
  <c r="D78" i="17"/>
  <c r="J78" i="17" s="1"/>
  <c r="D74" i="17"/>
  <c r="J74" i="17" s="1"/>
  <c r="F70" i="17"/>
  <c r="D66" i="17"/>
  <c r="J66" i="17" s="1"/>
  <c r="D62" i="17"/>
  <c r="J62" i="17" s="1"/>
  <c r="D58" i="17"/>
  <c r="J58" i="17" s="1"/>
  <c r="F54" i="17"/>
  <c r="D50" i="17"/>
  <c r="F46" i="17"/>
  <c r="F42" i="17"/>
  <c r="F38" i="17"/>
  <c r="F34" i="17"/>
  <c r="D30" i="17"/>
  <c r="J30" i="17" s="1"/>
  <c r="F26" i="17"/>
  <c r="F22" i="17"/>
  <c r="D18" i="17"/>
  <c r="J18" i="17" s="1"/>
  <c r="I14" i="17"/>
  <c r="L14" i="17" s="1"/>
  <c r="I10" i="17"/>
  <c r="L10" i="17" s="1"/>
  <c r="K93" i="17"/>
  <c r="I90" i="17"/>
  <c r="F97" i="17"/>
  <c r="I85" i="17"/>
  <c r="F81" i="17"/>
  <c r="I77" i="17"/>
  <c r="D73" i="17"/>
  <c r="J73" i="17" s="1"/>
  <c r="F65" i="17"/>
  <c r="D61" i="17"/>
  <c r="J61" i="17" s="1"/>
  <c r="F57" i="17"/>
  <c r="I53" i="17"/>
  <c r="I49" i="17"/>
  <c r="F45" i="17"/>
  <c r="I41" i="17"/>
  <c r="D29" i="17"/>
  <c r="J29" i="17" s="1"/>
  <c r="D25" i="17"/>
  <c r="F21" i="17"/>
  <c r="D17" i="17"/>
  <c r="J17" i="17" s="1"/>
  <c r="D57" i="17"/>
  <c r="J57" i="17" s="1"/>
  <c r="D36" i="17"/>
  <c r="J36" i="17" s="1"/>
  <c r="I81" i="17"/>
  <c r="D99" i="17"/>
  <c r="J99" i="17" s="1"/>
  <c r="D95" i="17"/>
  <c r="J95" i="17" s="1"/>
  <c r="D91" i="17"/>
  <c r="J91" i="17" s="1"/>
  <c r="D87" i="17"/>
  <c r="J87" i="17" s="1"/>
  <c r="F83" i="17"/>
  <c r="D75" i="17"/>
  <c r="J75" i="17" s="1"/>
  <c r="D71" i="17"/>
  <c r="J71" i="17" s="1"/>
  <c r="F67" i="17"/>
  <c r="D59" i="17"/>
  <c r="J59" i="17" s="1"/>
  <c r="D55" i="17"/>
  <c r="J55" i="17" s="1"/>
  <c r="D23" i="17"/>
  <c r="J23" i="17" s="1"/>
  <c r="D19" i="17"/>
  <c r="J19" i="17" s="1"/>
  <c r="D15" i="17"/>
  <c r="J15" i="17" s="1"/>
  <c r="D11" i="17"/>
  <c r="J11" i="17" s="1"/>
  <c r="F9" i="17"/>
  <c r="F13" i="17"/>
  <c r="F35" i="17"/>
  <c r="F25" i="17"/>
  <c r="D33" i="17"/>
  <c r="J33" i="17" s="1"/>
  <c r="F37" i="17"/>
  <c r="F41" i="17"/>
  <c r="F49" i="17"/>
  <c r="F53" i="17"/>
  <c r="F69" i="17"/>
  <c r="F85" i="17"/>
  <c r="I13" i="17"/>
  <c r="I17" i="17"/>
  <c r="L17" i="17" s="1"/>
  <c r="I21" i="17"/>
  <c r="L21" i="17" s="1"/>
  <c r="I29" i="17"/>
  <c r="L29" i="17" s="1"/>
  <c r="I33" i="17"/>
  <c r="I45" i="17"/>
  <c r="L45" i="17" s="1"/>
  <c r="I57" i="17"/>
  <c r="L57" i="17" s="1"/>
  <c r="I61" i="17"/>
  <c r="I65" i="17"/>
  <c r="L65" i="17" s="1"/>
  <c r="I69" i="17"/>
  <c r="I73" i="17"/>
  <c r="L73" i="17" s="1"/>
  <c r="I89" i="17"/>
  <c r="L89" i="17" s="1"/>
  <c r="I93" i="17"/>
  <c r="L93" i="17" s="1"/>
  <c r="I97" i="17"/>
  <c r="L97" i="17" s="1"/>
  <c r="F43" i="17"/>
  <c r="F91" i="17"/>
  <c r="F12" i="17"/>
  <c r="D32" i="17"/>
  <c r="J32" i="17" s="1"/>
  <c r="F40" i="17"/>
  <c r="F48" i="17"/>
  <c r="F52" i="17"/>
  <c r="F68" i="17"/>
  <c r="F84" i="17"/>
  <c r="I8" i="17"/>
  <c r="I12" i="17"/>
  <c r="I16" i="17"/>
  <c r="L16" i="17" s="1"/>
  <c r="I20" i="17"/>
  <c r="L20" i="17" s="1"/>
  <c r="I24" i="17"/>
  <c r="I28" i="17"/>
  <c r="L28" i="17" s="1"/>
  <c r="I40" i="17"/>
  <c r="I44" i="17"/>
  <c r="L44" i="17" s="1"/>
  <c r="I56" i="17"/>
  <c r="L56" i="17" s="1"/>
  <c r="I75" i="17"/>
  <c r="L75" i="17" s="1"/>
  <c r="I23" i="17"/>
  <c r="L23" i="17" s="1"/>
  <c r="D47" i="17"/>
  <c r="J47" i="17" s="1"/>
  <c r="D67" i="17"/>
  <c r="J67" i="17" s="1"/>
  <c r="F79" i="17"/>
  <c r="F30" i="17"/>
  <c r="I15" i="17"/>
  <c r="L15" i="17" s="1"/>
  <c r="F17" i="17"/>
  <c r="D21" i="17"/>
  <c r="J21" i="17" s="1"/>
  <c r="D27" i="17"/>
  <c r="J27" i="17" s="1"/>
  <c r="I34" i="17"/>
  <c r="L34" i="17" s="1"/>
  <c r="D39" i="17"/>
  <c r="J39" i="17" s="1"/>
  <c r="D42" i="17"/>
  <c r="J42" i="17" s="1"/>
  <c r="D45" i="17"/>
  <c r="J45" i="17" s="1"/>
  <c r="D51" i="17"/>
  <c r="J51" i="17" s="1"/>
  <c r="I55" i="17"/>
  <c r="L55" i="17" s="1"/>
  <c r="F59" i="17"/>
  <c r="F61" i="17"/>
  <c r="F73" i="17"/>
  <c r="F77" i="17"/>
  <c r="D89" i="17"/>
  <c r="J89" i="17" s="1"/>
  <c r="I95" i="17"/>
  <c r="L95" i="17" s="1"/>
  <c r="F27" i="17"/>
  <c r="D43" i="17"/>
  <c r="J43" i="17" s="1"/>
  <c r="F51" i="17"/>
  <c r="I59" i="17"/>
  <c r="L59" i="17" s="1"/>
  <c r="I71" i="17"/>
  <c r="L71" i="17" s="1"/>
  <c r="D92" i="17"/>
  <c r="J92" i="17" s="1"/>
  <c r="D8" i="17"/>
  <c r="J8" i="17" s="1"/>
  <c r="K8" i="17"/>
  <c r="K36" i="17"/>
  <c r="K48" i="17"/>
  <c r="F24" i="17"/>
  <c r="K24" i="17"/>
  <c r="D96" i="17"/>
  <c r="J96" i="17" s="1"/>
  <c r="D80" i="17"/>
  <c r="J80" i="17" s="1"/>
  <c r="D76" i="17"/>
  <c r="J76" i="17" s="1"/>
  <c r="I72" i="17"/>
  <c r="L72" i="17" s="1"/>
  <c r="D72" i="17"/>
  <c r="J72" i="17" s="1"/>
  <c r="I64" i="17"/>
  <c r="L64" i="17" s="1"/>
  <c r="D64" i="17"/>
  <c r="J64" i="17" s="1"/>
  <c r="D60" i="17"/>
  <c r="J60" i="17" s="1"/>
  <c r="D56" i="17"/>
  <c r="J56" i="17" s="1"/>
  <c r="I52" i="17"/>
  <c r="D44" i="17"/>
  <c r="J44" i="17" s="1"/>
  <c r="I32" i="17"/>
  <c r="F32" i="17"/>
  <c r="D28" i="17"/>
  <c r="J28" i="17" s="1"/>
  <c r="D20" i="17"/>
  <c r="J20" i="17" s="1"/>
  <c r="D16" i="17"/>
  <c r="J16" i="17" s="1"/>
  <c r="I60" i="17"/>
  <c r="I68" i="17"/>
  <c r="I76" i="17"/>
  <c r="L76" i="17" s="1"/>
  <c r="I80" i="17"/>
  <c r="L80" i="17" s="1"/>
  <c r="I88" i="17"/>
  <c r="L88" i="17" s="1"/>
  <c r="I92" i="17"/>
  <c r="L92" i="17" s="1"/>
  <c r="K9" i="17"/>
  <c r="J25" i="17"/>
  <c r="K37" i="17"/>
  <c r="K49" i="17"/>
  <c r="K53" i="17"/>
  <c r="L53" i="17" s="1"/>
  <c r="K85" i="17"/>
  <c r="L85" i="17" s="1"/>
  <c r="F29" i="17"/>
  <c r="D31" i="17"/>
  <c r="J31" i="17" s="1"/>
  <c r="D37" i="17"/>
  <c r="J37" i="17" s="1"/>
  <c r="F39" i="17"/>
  <c r="F47" i="17"/>
  <c r="D63" i="17"/>
  <c r="J63" i="17" s="1"/>
  <c r="D83" i="17"/>
  <c r="J83" i="17" s="1"/>
  <c r="I87" i="17"/>
  <c r="L87" i="17" s="1"/>
  <c r="F89" i="17"/>
  <c r="F93" i="17"/>
  <c r="F99" i="17"/>
  <c r="D22" i="17"/>
  <c r="J22" i="17" s="1"/>
  <c r="K18" i="17"/>
  <c r="L18" i="17" s="1"/>
  <c r="I22" i="17"/>
  <c r="L22" i="17" s="1"/>
  <c r="K26" i="17"/>
  <c r="K30" i="17"/>
  <c r="L30" i="17" s="1"/>
  <c r="I38" i="17"/>
  <c r="I42" i="17"/>
  <c r="L42" i="17" s="1"/>
  <c r="K50" i="17"/>
  <c r="I62" i="17"/>
  <c r="L62" i="17" s="1"/>
  <c r="K98" i="17"/>
  <c r="I11" i="17"/>
  <c r="L11" i="17" s="1"/>
  <c r="I26" i="17"/>
  <c r="L26" i="17" s="1"/>
  <c r="F31" i="17"/>
  <c r="F33" i="17"/>
  <c r="D35" i="17"/>
  <c r="J35" i="17" s="1"/>
  <c r="I37" i="17"/>
  <c r="I50" i="17"/>
  <c r="I58" i="17"/>
  <c r="L58" i="17" s="1"/>
  <c r="F63" i="17"/>
  <c r="D65" i="17"/>
  <c r="J65" i="17" s="1"/>
  <c r="K69" i="17"/>
  <c r="F75" i="17"/>
  <c r="D77" i="17"/>
  <c r="D79" i="17"/>
  <c r="J79" i="17" s="1"/>
  <c r="D81" i="17"/>
  <c r="J81" i="17" s="1"/>
  <c r="D97" i="17"/>
  <c r="J97" i="17" s="1"/>
  <c r="D93" i="17"/>
  <c r="J93" i="17" s="1"/>
  <c r="D94" i="17"/>
  <c r="J94" i="17" s="1"/>
  <c r="L69" i="17"/>
  <c r="I48" i="17"/>
  <c r="I36" i="17"/>
  <c r="J88" i="17"/>
  <c r="I9" i="17"/>
  <c r="I25" i="17"/>
  <c r="L25" i="17" s="1"/>
  <c r="J77" i="17"/>
  <c r="J14" i="17"/>
  <c r="J34" i="17"/>
  <c r="L51" i="17"/>
  <c r="I82" i="17"/>
  <c r="I66" i="17"/>
  <c r="J50" i="17"/>
  <c r="J82" i="17"/>
  <c r="K12" i="17"/>
  <c r="F16" i="17"/>
  <c r="F20" i="17"/>
  <c r="D24" i="17"/>
  <c r="J24" i="17" s="1"/>
  <c r="F44" i="17"/>
  <c r="D48" i="17"/>
  <c r="J48" i="17" s="1"/>
  <c r="F96" i="17"/>
  <c r="F8" i="17"/>
  <c r="D12" i="17"/>
  <c r="J12" i="17" s="1"/>
  <c r="D13" i="17"/>
  <c r="J13" i="17" s="1"/>
  <c r="K13" i="17"/>
  <c r="K32" i="17"/>
  <c r="K33" i="17"/>
  <c r="F36" i="17"/>
  <c r="D40" i="17"/>
  <c r="J40" i="17" s="1"/>
  <c r="D41" i="17"/>
  <c r="J41" i="17" s="1"/>
  <c r="D52" i="17"/>
  <c r="J52" i="17" s="1"/>
  <c r="D53" i="17"/>
  <c r="J53" i="17" s="1"/>
  <c r="D68" i="17"/>
  <c r="J68" i="17" s="1"/>
  <c r="D69" i="17"/>
  <c r="J69" i="17" s="1"/>
  <c r="D84" i="17"/>
  <c r="J84" i="17" s="1"/>
  <c r="D85" i="17"/>
  <c r="J85" i="17" s="1"/>
  <c r="F28" i="17"/>
  <c r="K40" i="17"/>
  <c r="K52" i="17"/>
  <c r="F56" i="17"/>
  <c r="F60" i="17"/>
  <c r="F64" i="17"/>
  <c r="K68" i="17"/>
  <c r="F72" i="17"/>
  <c r="F76" i="17"/>
  <c r="F80" i="17"/>
  <c r="K84" i="17"/>
  <c r="F88" i="17"/>
  <c r="F92" i="17"/>
  <c r="L47" i="17"/>
  <c r="L39" i="17"/>
  <c r="D38" i="17"/>
  <c r="J38" i="17" s="1"/>
  <c r="K38" i="17"/>
  <c r="D46" i="17"/>
  <c r="J46" i="17" s="1"/>
  <c r="K46" i="17"/>
  <c r="D54" i="17"/>
  <c r="J54" i="17" s="1"/>
  <c r="F66" i="17"/>
  <c r="D70" i="17"/>
  <c r="J70" i="17" s="1"/>
  <c r="L74" i="17"/>
  <c r="F82" i="17"/>
  <c r="D86" i="17"/>
  <c r="J86" i="17" s="1"/>
  <c r="L90" i="17"/>
  <c r="D98" i="17"/>
  <c r="J98" i="17" s="1"/>
  <c r="F10" i="17"/>
  <c r="F14" i="17"/>
  <c r="F18" i="17"/>
  <c r="F62" i="17"/>
  <c r="K66" i="17"/>
  <c r="F78" i="17"/>
  <c r="K82" i="17"/>
  <c r="K94" i="17"/>
  <c r="L43" i="17"/>
  <c r="L35" i="17"/>
  <c r="L31" i="17"/>
  <c r="L27" i="17"/>
  <c r="L78" i="17"/>
  <c r="L41" i="17"/>
  <c r="L19" i="17"/>
  <c r="I91" i="17"/>
  <c r="L91" i="17" s="1"/>
  <c r="I99" i="17"/>
  <c r="F11" i="17"/>
  <c r="F15" i="17"/>
  <c r="F19" i="17"/>
  <c r="F23" i="17"/>
  <c r="I54" i="17"/>
  <c r="L54" i="17" s="1"/>
  <c r="F55" i="17"/>
  <c r="F58" i="17"/>
  <c r="L63" i="17"/>
  <c r="I67" i="17"/>
  <c r="L67" i="17" s="1"/>
  <c r="I70" i="17"/>
  <c r="L70" i="17" s="1"/>
  <c r="F71" i="17"/>
  <c r="F74" i="17"/>
  <c r="L79" i="17"/>
  <c r="L81" i="17"/>
  <c r="I83" i="17"/>
  <c r="L83" i="17" s="1"/>
  <c r="I86" i="17"/>
  <c r="L86" i="17" s="1"/>
  <c r="F87" i="17"/>
  <c r="F90" i="17"/>
  <c r="I94" i="17"/>
  <c r="F95" i="17"/>
  <c r="I98" i="17"/>
  <c r="L61" i="17"/>
  <c r="L77" i="17"/>
  <c r="L84" i="17" l="1"/>
  <c r="L48" i="17"/>
  <c r="L33" i="17"/>
  <c r="L12" i="17"/>
  <c r="L9" i="17"/>
  <c r="L49" i="17"/>
  <c r="L32" i="17"/>
  <c r="L13" i="17"/>
  <c r="L36" i="17"/>
  <c r="L50" i="17"/>
  <c r="L24" i="17"/>
  <c r="L8" i="17"/>
  <c r="L66" i="17"/>
  <c r="L99" i="17"/>
  <c r="L37" i="17"/>
  <c r="L60" i="17"/>
  <c r="L94" i="17"/>
  <c r="L40" i="17"/>
  <c r="L38" i="17"/>
  <c r="L68" i="17"/>
  <c r="L52" i="17"/>
  <c r="L46" i="17"/>
  <c r="L82" i="17"/>
  <c r="L98" i="17"/>
  <c r="M92" i="10"/>
  <c r="M93" i="10" s="1"/>
  <c r="M94" i="10" s="1"/>
  <c r="M95" i="10" s="1"/>
  <c r="M96" i="10" s="1"/>
  <c r="M97" i="10" s="1"/>
  <c r="M98" i="10" s="1"/>
  <c r="M99" i="10" s="1"/>
  <c r="B92" i="10"/>
  <c r="B93" i="10" s="1"/>
  <c r="B94" i="10" s="1"/>
  <c r="B95" i="10" s="1"/>
  <c r="B96" i="10" s="1"/>
  <c r="B97" i="10" s="1"/>
  <c r="B98" i="10" s="1"/>
  <c r="B99" i="10" s="1"/>
</calcChain>
</file>

<file path=xl/sharedStrings.xml><?xml version="1.0" encoding="utf-8"?>
<sst xmlns="http://schemas.openxmlformats.org/spreadsheetml/2006/main" count="156" uniqueCount="36">
  <si>
    <t>y</t>
  </si>
  <si>
    <t>in PPP$ at 1970 prices, monthly values</t>
  </si>
  <si>
    <t>ratio</t>
  </si>
  <si>
    <t>ARGENTINA</t>
  </si>
  <si>
    <t>COLOMBIA</t>
  </si>
  <si>
    <t>CHILE</t>
  </si>
  <si>
    <t>BRAZIL</t>
  </si>
  <si>
    <t>MEXICO</t>
  </si>
  <si>
    <t>VENEZUELA</t>
  </si>
  <si>
    <t>Published in:</t>
  </si>
  <si>
    <t>Author:</t>
  </si>
  <si>
    <t xml:space="preserve">Acknowledgement: </t>
  </si>
  <si>
    <t>t10</t>
  </si>
  <si>
    <t>m50</t>
  </si>
  <si>
    <t>b40</t>
  </si>
  <si>
    <r>
      <rPr>
        <sz val="10"/>
        <rFont val="Arial"/>
        <family val="2"/>
      </rPr>
      <t>Pablo Astorga</t>
    </r>
    <r>
      <rPr>
        <i/>
        <sz val="10"/>
        <rFont val="Arial"/>
        <family val="2"/>
      </rPr>
      <t>, January 2024</t>
    </r>
  </si>
  <si>
    <t>top 10%, middle 50% &amp; bottom 40%</t>
  </si>
  <si>
    <t>income per person engaged</t>
  </si>
  <si>
    <t>Palma</t>
  </si>
  <si>
    <r>
      <rPr>
        <b/>
        <sz val="11"/>
        <rFont val="Arial"/>
        <family val="2"/>
      </rPr>
      <t>y</t>
    </r>
    <r>
      <rPr>
        <b/>
        <vertAlign val="subscript"/>
        <sz val="11"/>
        <rFont val="Arial"/>
        <family val="2"/>
      </rPr>
      <t>10</t>
    </r>
  </si>
  <si>
    <r>
      <rPr>
        <b/>
        <sz val="11"/>
        <rFont val="Arial"/>
        <family val="2"/>
      </rPr>
      <t>y</t>
    </r>
    <r>
      <rPr>
        <b/>
        <vertAlign val="subscript"/>
        <sz val="11"/>
        <rFont val="Arial"/>
        <family val="2"/>
      </rPr>
      <t>50</t>
    </r>
  </si>
  <si>
    <r>
      <rPr>
        <b/>
        <sz val="11"/>
        <rFont val="Arial"/>
        <family val="2"/>
      </rPr>
      <t>y</t>
    </r>
    <r>
      <rPr>
        <b/>
        <vertAlign val="subscript"/>
        <sz val="11"/>
        <rFont val="Arial"/>
        <family val="2"/>
      </rPr>
      <t>40</t>
    </r>
  </si>
  <si>
    <r>
      <rPr>
        <b/>
        <sz val="11"/>
        <rFont val="Arial"/>
        <family val="2"/>
      </rPr>
      <t>y</t>
    </r>
    <r>
      <rPr>
        <b/>
        <vertAlign val="subscript"/>
        <sz val="11"/>
        <rFont val="Arial"/>
        <family val="2"/>
      </rPr>
      <t>10-</t>
    </r>
    <r>
      <rPr>
        <b/>
        <sz val="11"/>
        <rFont val="Arial"/>
        <family val="2"/>
      </rPr>
      <t>y</t>
    </r>
    <r>
      <rPr>
        <b/>
        <vertAlign val="subscript"/>
        <sz val="11"/>
        <rFont val="Arial"/>
        <family val="2"/>
      </rPr>
      <t>40</t>
    </r>
  </si>
  <si>
    <r>
      <t xml:space="preserve">income shares </t>
    </r>
    <r>
      <rPr>
        <i/>
        <sz val="12"/>
        <rFont val="Arial"/>
        <family val="2"/>
      </rPr>
      <t>of the</t>
    </r>
  </si>
  <si>
    <r>
      <rPr>
        <b/>
        <sz val="10"/>
        <rFont val="Arial"/>
        <family val="2"/>
      </rPr>
      <t>Palma ratio</t>
    </r>
    <r>
      <rPr>
        <sz val="10"/>
        <rFont val="Arial"/>
        <family val="2"/>
      </rPr>
      <t xml:space="preserve"> = t10/b40</t>
    </r>
  </si>
  <si>
    <r>
      <rPr>
        <b/>
        <sz val="10"/>
        <rFont val="Arial"/>
        <family val="2"/>
      </rPr>
      <t>y:</t>
    </r>
    <r>
      <rPr>
        <sz val="10"/>
        <rFont val="Arial"/>
        <family val="2"/>
      </rPr>
      <t xml:space="preserve"> overall household income per person engaged</t>
    </r>
  </si>
  <si>
    <r>
      <rPr>
        <b/>
        <sz val="10"/>
        <rFont val="Arial"/>
        <family val="2"/>
      </rPr>
      <t>y</t>
    </r>
    <r>
      <rPr>
        <b/>
        <vertAlign val="subscript"/>
        <sz val="10"/>
        <rFont val="Arial"/>
        <family val="2"/>
      </rPr>
      <t>10</t>
    </r>
    <r>
      <rPr>
        <sz val="10"/>
        <rFont val="Arial"/>
        <family val="2"/>
      </rPr>
      <t xml:space="preserve">: mean income of the top 10%; calculated as </t>
    </r>
    <r>
      <rPr>
        <b/>
        <sz val="10"/>
        <rFont val="Arial"/>
        <family val="2"/>
      </rPr>
      <t>t10</t>
    </r>
    <r>
      <rPr>
        <sz val="10"/>
        <rFont val="Arial"/>
        <family val="2"/>
      </rPr>
      <t>*</t>
    </r>
    <r>
      <rPr>
        <b/>
        <sz val="10"/>
        <rFont val="Arial"/>
        <family val="2"/>
      </rPr>
      <t>y</t>
    </r>
    <r>
      <rPr>
        <sz val="10"/>
        <rFont val="Arial"/>
        <family val="2"/>
      </rPr>
      <t>/0.10</t>
    </r>
  </si>
  <si>
    <r>
      <rPr>
        <b/>
        <sz val="10"/>
        <rFont val="Arial"/>
        <family val="2"/>
      </rPr>
      <t>y</t>
    </r>
    <r>
      <rPr>
        <vertAlign val="subscript"/>
        <sz val="10"/>
        <rFont val="Arial"/>
        <family val="2"/>
      </rPr>
      <t>50</t>
    </r>
    <r>
      <rPr>
        <sz val="10"/>
        <rFont val="Arial"/>
        <family val="2"/>
      </rPr>
      <t xml:space="preserve">: mean income of the middle 50%; calculated as </t>
    </r>
    <r>
      <rPr>
        <b/>
        <sz val="10"/>
        <rFont val="Arial"/>
        <family val="2"/>
      </rPr>
      <t>m10</t>
    </r>
    <r>
      <rPr>
        <sz val="10"/>
        <rFont val="Arial"/>
        <family val="2"/>
      </rPr>
      <t>*</t>
    </r>
    <r>
      <rPr>
        <b/>
        <sz val="10"/>
        <rFont val="Arial"/>
        <family val="2"/>
      </rPr>
      <t>y</t>
    </r>
    <r>
      <rPr>
        <sz val="10"/>
        <rFont val="Arial"/>
        <family val="2"/>
      </rPr>
      <t>/0.50</t>
    </r>
  </si>
  <si>
    <r>
      <rPr>
        <b/>
        <sz val="10"/>
        <rFont val="Arial"/>
        <family val="2"/>
      </rPr>
      <t>y</t>
    </r>
    <r>
      <rPr>
        <vertAlign val="subscript"/>
        <sz val="10"/>
        <rFont val="Arial"/>
        <family val="2"/>
      </rPr>
      <t>40</t>
    </r>
    <r>
      <rPr>
        <sz val="10"/>
        <rFont val="Arial"/>
        <family val="2"/>
      </rPr>
      <t>: mean income of the bottom 40%; calculated as</t>
    </r>
    <r>
      <rPr>
        <b/>
        <sz val="10"/>
        <rFont val="Arial"/>
        <family val="2"/>
      </rPr>
      <t xml:space="preserve"> b40</t>
    </r>
    <r>
      <rPr>
        <sz val="10"/>
        <rFont val="Arial"/>
        <family val="2"/>
      </rPr>
      <t>*</t>
    </r>
    <r>
      <rPr>
        <b/>
        <sz val="10"/>
        <rFont val="Arial"/>
        <family val="2"/>
      </rPr>
      <t>y</t>
    </r>
    <r>
      <rPr>
        <sz val="10"/>
        <rFont val="Arial"/>
        <family val="2"/>
      </rPr>
      <t>/0.40</t>
    </r>
  </si>
  <si>
    <t>LATIN AMERICA 6</t>
  </si>
  <si>
    <r>
      <t>This dataset accompanies the paper</t>
    </r>
    <r>
      <rPr>
        <sz val="14"/>
        <color theme="1"/>
        <rFont val="Calibri"/>
        <family val="2"/>
        <scheme val="minor"/>
      </rPr>
      <t>:</t>
    </r>
  </si>
  <si>
    <t>all figures single averages</t>
  </si>
  <si>
    <t>I am most grateful to Luis Bértola, Alvaro Cartea, Diego Castañeda Garza, Valpy FitzGerald, Ewout Frankema, Matthias vom Hau, Nadine Kazerounian, Leonardo Maldonado, Branko Milanovic, Javier Rodríguez Weber, Pedro Souza, Leonardo Weller, Borge Wietzke and Henry Willebald for comments and data. This research has received financial support from the project PGC2018-095821-B-I00: (MCIU/AEI/FEDER, UE).</t>
  </si>
  <si>
    <t>Income shares south of the Rio Bravo, 1920-2011</t>
  </si>
  <si>
    <r>
      <rPr>
        <b/>
        <sz val="14"/>
        <color theme="1"/>
        <rFont val="Calibri"/>
        <family val="2"/>
        <scheme val="minor"/>
      </rPr>
      <t>Pablo Astorga Junquera</t>
    </r>
    <r>
      <rPr>
        <sz val="14"/>
        <color theme="1"/>
        <rFont val="Calibri"/>
        <family val="2"/>
        <scheme val="minor"/>
      </rPr>
      <t xml:space="preserve">
</t>
    </r>
    <r>
      <rPr>
        <i/>
        <sz val="14"/>
        <color theme="1"/>
        <rFont val="Calibri"/>
        <family val="2"/>
        <scheme val="minor"/>
      </rPr>
      <t>Institut Barcelona d'Estudis Internacionals (IBEI)</t>
    </r>
    <r>
      <rPr>
        <sz val="14"/>
        <color theme="1"/>
        <rFont val="Calibri"/>
        <family val="2"/>
        <scheme val="minor"/>
      </rPr>
      <t xml:space="preserve">
e-mail: pastorga@ibei.org</t>
    </r>
  </si>
  <si>
    <r>
      <t xml:space="preserve">Astorga, Pablo. 2024. Income shares south of Rio Bravo, 1920-2011 </t>
    </r>
    <r>
      <rPr>
        <b/>
        <i/>
        <sz val="15"/>
        <color theme="4"/>
        <rFont val="Calibri"/>
        <family val="2"/>
        <scheme val="minor"/>
      </rPr>
      <t>Revista Historia Económica de América Latina</t>
    </r>
    <r>
      <rPr>
        <b/>
        <sz val="15"/>
        <color theme="4"/>
        <rFont val="Calibri"/>
        <family val="2"/>
        <scheme val="minor"/>
      </rPr>
      <t xml:space="preserve">, </t>
    </r>
    <r>
      <rPr>
        <b/>
        <i/>
        <sz val="15"/>
        <color theme="4"/>
        <rFont val="Calibri"/>
        <family val="2"/>
        <scheme val="minor"/>
      </rPr>
      <t xml:space="preserve"> 1</t>
    </r>
    <r>
      <rPr>
        <b/>
        <sz val="15"/>
        <color theme="4"/>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</si>
</sst>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0%"/>
  </numFmts>
  <fonts count="22" x14ac:knownFonts="1">
    <font>
      <sz val="11"/>
      <color theme="1"/>
      <name val="Calibri"/>
      <family val="2"/>
      <scheme val="minor"/>
    </font>
    <font>
      <sz val="10"/>
      <name val="Arial"/>
      <family val="2"/>
    </font>
    <font>
      <b/>
      <sz val="10"/>
      <name val="Arial"/>
      <family val="2"/>
    </font>
    <font>
      <b/>
      <sz val="11"/>
      <name val="Arial"/>
      <family val="2"/>
    </font>
    <font>
      <sz val="12"/>
      <name val="Courier"/>
    </font>
    <font>
      <sz val="10"/>
      <name val="Courier"/>
      <family val="3"/>
    </font>
    <font>
      <i/>
      <sz val="10"/>
      <name val="Arial"/>
      <family val="2"/>
    </font>
    <font>
      <sz val="11"/>
      <name val="Arial"/>
      <family val="2"/>
    </font>
    <font>
      <b/>
      <sz val="12"/>
      <name val="Arial"/>
      <family val="2"/>
    </font>
    <font>
      <i/>
      <sz val="11"/>
      <name val="Arial"/>
      <family val="2"/>
    </font>
    <font>
      <b/>
      <vertAlign val="subscript"/>
      <sz val="11"/>
      <name val="Arial"/>
      <family val="2"/>
    </font>
    <font>
      <sz val="14"/>
      <color theme="1"/>
      <name val="Calibri"/>
      <family val="2"/>
      <scheme val="minor"/>
    </font>
    <font>
      <b/>
      <sz val="14"/>
      <color theme="1"/>
      <name val="Calibri"/>
      <family val="2"/>
      <scheme val="minor"/>
    </font>
    <font>
      <i/>
      <sz val="14"/>
      <color theme="1"/>
      <name val="Calibri"/>
      <family val="2"/>
      <scheme val="minor"/>
    </font>
    <font>
      <b/>
      <sz val="18"/>
      <color theme="4"/>
      <name val="Calibri"/>
      <family val="2"/>
      <scheme val="minor"/>
    </font>
    <font>
      <b/>
      <sz val="14"/>
      <color theme="0"/>
      <name val="Arial"/>
      <family val="2"/>
    </font>
    <font>
      <vertAlign val="subscript"/>
      <sz val="10"/>
      <name val="Arial"/>
      <family val="2"/>
    </font>
    <font>
      <b/>
      <vertAlign val="subscript"/>
      <sz val="10"/>
      <name val="Arial"/>
      <family val="2"/>
    </font>
    <font>
      <sz val="8"/>
      <name val="Calibri"/>
      <family val="2"/>
      <scheme val="minor"/>
    </font>
    <font>
      <i/>
      <sz val="12"/>
      <name val="Arial"/>
      <family val="2"/>
    </font>
    <font>
      <b/>
      <sz val="15"/>
      <color theme="4"/>
      <name val="Calibri"/>
      <family val="2"/>
      <scheme val="minor"/>
    </font>
    <font>
      <b/>
      <i/>
      <sz val="15"/>
      <color theme="4"/>
      <name val="Calibri"/>
      <family val="2"/>
      <scheme val="minor"/>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79998168889431442"/>
        <bgColor indexed="64"/>
      </patternFill>
    </fill>
  </fills>
  <borders count="28">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bottom/>
      <diagonal/>
    </border>
    <border>
      <left/>
      <right/>
      <top style="thin">
        <color theme="1" tint="0.34998626667073579"/>
      </top>
      <bottom/>
      <diagonal/>
    </border>
    <border>
      <left/>
      <right/>
      <top/>
      <bottom style="thin">
        <color theme="1" tint="0.34998626667073579"/>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diagonal/>
    </border>
    <border>
      <left/>
      <right style="medium">
        <color theme="1" tint="0.34998626667073579"/>
      </right>
      <top/>
      <bottom/>
      <diagonal/>
    </border>
    <border>
      <left style="medium">
        <color theme="1" tint="0.34998626667073579"/>
      </left>
      <right/>
      <top/>
      <bottom style="medium">
        <color theme="1" tint="0.34998626667073579"/>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thin">
        <color indexed="64"/>
      </left>
      <right style="thin">
        <color indexed="64"/>
      </right>
      <top/>
      <bottom/>
      <diagonal/>
    </border>
    <border>
      <left style="hair">
        <color indexed="64"/>
      </left>
      <right style="thin">
        <color indexed="64"/>
      </right>
      <top/>
      <bottom/>
      <diagonal/>
    </border>
    <border>
      <left style="thin">
        <color indexed="64"/>
      </left>
      <right/>
      <top style="thin">
        <color theme="1" tint="0.34998626667073579"/>
      </top>
      <bottom/>
      <diagonal/>
    </border>
    <border>
      <left/>
      <right style="thin">
        <color indexed="64"/>
      </right>
      <top style="thin">
        <color theme="1" tint="0.34998626667073579"/>
      </top>
      <bottom/>
      <diagonal/>
    </border>
    <border>
      <left style="thin">
        <color indexed="64"/>
      </left>
      <right/>
      <top/>
      <bottom style="thin">
        <color theme="1" tint="0.34998626667073579"/>
      </bottom>
      <diagonal/>
    </border>
    <border>
      <left/>
      <right style="thin">
        <color indexed="64"/>
      </right>
      <top/>
      <bottom style="thin">
        <color theme="1" tint="0.34998626667073579"/>
      </bottom>
      <diagonal/>
    </border>
  </borders>
  <cellStyleXfs count="12">
    <xf numFmtId="0" fontId="0" fillId="0" borderId="0"/>
    <xf numFmtId="0" fontId="1" fillId="0" borderId="0" applyNumberFormat="0" applyFill="0" applyBorder="0" applyAlignment="0" applyProtection="0"/>
    <xf numFmtId="43" fontId="1" fillId="0" borderId="0" applyFont="0" applyFill="0" applyBorder="0" applyAlignment="0" applyProtection="0"/>
    <xf numFmtId="3" fontId="1" fillId="0" borderId="0" applyFill="0" applyBorder="0" applyAlignment="0" applyProtection="0"/>
    <xf numFmtId="0" fontId="1" fillId="0" borderId="0" applyNumberFormat="0" applyFill="0" applyBorder="0" applyAlignment="0" applyProtection="0"/>
    <xf numFmtId="0" fontId="4" fillId="0" borderId="0">
      <alignment vertical="center"/>
    </xf>
    <xf numFmtId="0" fontId="5" fillId="0" borderId="0">
      <alignment vertical="center"/>
    </xf>
    <xf numFmtId="0" fontId="1" fillId="0" borderId="0" applyNumberForma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1" fillId="0" borderId="0" xfId="9"/>
    <xf numFmtId="0" fontId="1" fillId="0" borderId="0" xfId="9" applyAlignment="1">
      <alignment horizontal="center"/>
    </xf>
    <xf numFmtId="0" fontId="3" fillId="2" borderId="0" xfId="9" applyFont="1" applyFill="1" applyAlignment="1">
      <alignment horizontal="center"/>
    </xf>
    <xf numFmtId="0" fontId="1" fillId="2" borderId="2" xfId="9" applyFill="1" applyBorder="1" applyAlignment="1">
      <alignment horizontal="center"/>
    </xf>
    <xf numFmtId="0" fontId="1" fillId="2" borderId="1" xfId="9" applyFill="1" applyBorder="1" applyAlignment="1">
      <alignment horizontal="center"/>
    </xf>
    <xf numFmtId="0" fontId="1" fillId="2" borderId="1" xfId="9" applyFill="1" applyBorder="1"/>
    <xf numFmtId="0" fontId="1" fillId="2" borderId="6" xfId="9" applyFill="1" applyBorder="1"/>
    <xf numFmtId="0" fontId="1" fillId="2" borderId="6" xfId="9" applyFill="1" applyBorder="1" applyAlignment="1">
      <alignment horizontal="center"/>
    </xf>
    <xf numFmtId="0" fontId="7" fillId="2" borderId="1" xfId="10" applyNumberFormat="1" applyFont="1" applyFill="1" applyBorder="1" applyAlignment="1">
      <alignment horizontal="center"/>
    </xf>
    <xf numFmtId="0" fontId="7" fillId="2" borderId="6" xfId="10" applyNumberFormat="1" applyFont="1" applyFill="1" applyBorder="1" applyAlignment="1">
      <alignment horizontal="center"/>
    </xf>
    <xf numFmtId="164" fontId="7" fillId="3" borderId="6" xfId="9" applyNumberFormat="1" applyFont="1" applyFill="1" applyBorder="1" applyAlignment="1">
      <alignment horizontal="center"/>
    </xf>
    <xf numFmtId="0" fontId="1" fillId="2" borderId="7" xfId="9" applyFill="1" applyBorder="1"/>
    <xf numFmtId="0" fontId="1" fillId="2" borderId="8" xfId="9" applyFill="1" applyBorder="1"/>
    <xf numFmtId="0" fontId="3" fillId="2" borderId="9" xfId="9" applyFont="1" applyFill="1" applyBorder="1" applyAlignment="1">
      <alignment horizontal="center"/>
    </xf>
    <xf numFmtId="0" fontId="3" fillId="2" borderId="6" xfId="9" applyFont="1" applyFill="1" applyBorder="1" applyAlignment="1">
      <alignment horizontal="center"/>
    </xf>
    <xf numFmtId="0" fontId="11" fillId="0" borderId="0" xfId="0" applyFont="1"/>
    <xf numFmtId="0" fontId="0" fillId="4" borderId="14" xfId="0" applyFill="1" applyBorder="1"/>
    <xf numFmtId="0" fontId="0" fillId="4" borderId="15" xfId="0" applyFill="1" applyBorder="1"/>
    <xf numFmtId="0" fontId="0" fillId="4" borderId="16" xfId="0" applyFill="1" applyBorder="1"/>
    <xf numFmtId="0" fontId="11" fillId="4" borderId="17" xfId="0" applyFont="1" applyFill="1" applyBorder="1"/>
    <xf numFmtId="0" fontId="0" fillId="4" borderId="0" xfId="0" applyFill="1"/>
    <xf numFmtId="0" fontId="0" fillId="4" borderId="18" xfId="0" applyFill="1" applyBorder="1"/>
    <xf numFmtId="0" fontId="0" fillId="4" borderId="19" xfId="0" applyFill="1" applyBorder="1"/>
    <xf numFmtId="0" fontId="0" fillId="4" borderId="20" xfId="0" applyFill="1" applyBorder="1"/>
    <xf numFmtId="0" fontId="0" fillId="4" borderId="21" xfId="0" applyFill="1" applyBorder="1"/>
    <xf numFmtId="0" fontId="2" fillId="0" borderId="0" xfId="9" applyFont="1" applyAlignment="1">
      <alignment horizontal="center"/>
    </xf>
    <xf numFmtId="164" fontId="9" fillId="3" borderId="0" xfId="9" applyNumberFormat="1" applyFont="1" applyFill="1" applyAlignment="1">
      <alignment horizontal="center"/>
    </xf>
    <xf numFmtId="2" fontId="9" fillId="3" borderId="0" xfId="9" applyNumberFormat="1" applyFont="1" applyFill="1" applyAlignment="1">
      <alignment horizontal="center"/>
    </xf>
    <xf numFmtId="164" fontId="7" fillId="3" borderId="22" xfId="9" applyNumberFormat="1" applyFont="1" applyFill="1" applyBorder="1" applyAlignment="1">
      <alignment horizontal="center"/>
    </xf>
    <xf numFmtId="0" fontId="8" fillId="2" borderId="0" xfId="9" applyFont="1" applyFill="1" applyAlignment="1">
      <alignment horizontal="center"/>
    </xf>
    <xf numFmtId="0" fontId="10" fillId="2" borderId="1" xfId="9" applyFont="1" applyFill="1" applyBorder="1" applyAlignment="1">
      <alignment horizontal="center"/>
    </xf>
    <xf numFmtId="0" fontId="10" fillId="2" borderId="0" xfId="9" applyFont="1" applyFill="1" applyAlignment="1">
      <alignment horizontal="center"/>
    </xf>
    <xf numFmtId="0" fontId="7" fillId="3" borderId="22" xfId="9" applyFont="1" applyFill="1" applyBorder="1" applyAlignment="1">
      <alignment horizontal="center"/>
    </xf>
    <xf numFmtId="0" fontId="10" fillId="2" borderId="9" xfId="9" applyFont="1" applyFill="1" applyBorder="1" applyAlignment="1">
      <alignment horizontal="center"/>
    </xf>
    <xf numFmtId="165" fontId="7" fillId="3" borderId="0" xfId="9" applyNumberFormat="1" applyFont="1" applyFill="1" applyAlignment="1">
      <alignment horizontal="center"/>
    </xf>
    <xf numFmtId="165" fontId="7" fillId="3" borderId="9" xfId="9" applyNumberFormat="1" applyFont="1" applyFill="1" applyBorder="1" applyAlignment="1">
      <alignment horizontal="center"/>
    </xf>
    <xf numFmtId="164" fontId="6" fillId="0" borderId="0" xfId="9" applyNumberFormat="1" applyFont="1" applyAlignment="1">
      <alignment horizontal="center"/>
    </xf>
    <xf numFmtId="164" fontId="1" fillId="0" borderId="0" xfId="9" applyNumberFormat="1"/>
    <xf numFmtId="164" fontId="1" fillId="0" borderId="0" xfId="9" applyNumberFormat="1" applyAlignment="1">
      <alignment horizontal="center"/>
    </xf>
    <xf numFmtId="0" fontId="3" fillId="2" borderId="23" xfId="9" applyFont="1" applyFill="1" applyBorder="1" applyAlignment="1">
      <alignment horizontal="center"/>
    </xf>
    <xf numFmtId="0" fontId="6" fillId="4" borderId="0" xfId="9" applyFont="1" applyFill="1"/>
    <xf numFmtId="0" fontId="1" fillId="4" borderId="0" xfId="9" applyFill="1" applyAlignment="1">
      <alignment horizontal="center"/>
    </xf>
    <xf numFmtId="0" fontId="1" fillId="4" borderId="3" xfId="9" applyFill="1" applyBorder="1" applyAlignment="1">
      <alignment vertical="center"/>
    </xf>
    <xf numFmtId="0" fontId="1" fillId="4" borderId="4" xfId="9" applyFill="1" applyBorder="1"/>
    <xf numFmtId="0" fontId="1" fillId="4" borderId="4" xfId="9" applyFill="1" applyBorder="1" applyAlignment="1">
      <alignment horizontal="center"/>
    </xf>
    <xf numFmtId="0" fontId="1" fillId="4" borderId="5" xfId="9" applyFill="1" applyBorder="1" applyAlignment="1">
      <alignment horizontal="center"/>
    </xf>
    <xf numFmtId="0" fontId="1" fillId="4" borderId="24" xfId="9" applyFill="1" applyBorder="1" applyAlignment="1">
      <alignment vertical="center"/>
    </xf>
    <xf numFmtId="0" fontId="1" fillId="4" borderId="12" xfId="9" applyFill="1" applyBorder="1" applyAlignment="1">
      <alignment horizontal="center"/>
    </xf>
    <xf numFmtId="0" fontId="1" fillId="4" borderId="25" xfId="9" applyFill="1" applyBorder="1"/>
    <xf numFmtId="0" fontId="1" fillId="4" borderId="1" xfId="9" applyFill="1" applyBorder="1" applyAlignment="1">
      <alignment vertical="center"/>
    </xf>
    <xf numFmtId="0" fontId="1" fillId="4" borderId="6" xfId="9" applyFill="1" applyBorder="1"/>
    <xf numFmtId="0" fontId="1" fillId="4" borderId="26" xfId="9" applyFill="1" applyBorder="1" applyAlignment="1">
      <alignment vertical="center"/>
    </xf>
    <xf numFmtId="0" fontId="1" fillId="4" borderId="13" xfId="9" applyFill="1" applyBorder="1" applyAlignment="1">
      <alignment horizontal="center"/>
    </xf>
    <xf numFmtId="0" fontId="1" fillId="4" borderId="27" xfId="9" applyFill="1" applyBorder="1"/>
    <xf numFmtId="0" fontId="1" fillId="6" borderId="3" xfId="9" applyFill="1" applyBorder="1" applyAlignment="1">
      <alignment vertical="center"/>
    </xf>
    <xf numFmtId="0" fontId="1" fillId="6" borderId="4" xfId="9" applyFill="1" applyBorder="1"/>
    <xf numFmtId="0" fontId="1" fillId="6" borderId="4" xfId="9" applyFill="1" applyBorder="1" applyAlignment="1">
      <alignment horizontal="center"/>
    </xf>
    <xf numFmtId="0" fontId="1" fillId="6" borderId="5" xfId="9" applyFill="1" applyBorder="1" applyAlignment="1">
      <alignment horizontal="center"/>
    </xf>
    <xf numFmtId="0" fontId="1" fillId="6" borderId="24" xfId="9" applyFill="1" applyBorder="1" applyAlignment="1">
      <alignment vertical="center"/>
    </xf>
    <xf numFmtId="0" fontId="1" fillId="6" borderId="12" xfId="9" applyFill="1" applyBorder="1" applyAlignment="1">
      <alignment horizontal="center"/>
    </xf>
    <xf numFmtId="0" fontId="1" fillId="6" borderId="25" xfId="9" applyFill="1" applyBorder="1"/>
    <xf numFmtId="0" fontId="1" fillId="6" borderId="1" xfId="9" applyFill="1" applyBorder="1" applyAlignment="1">
      <alignment vertical="center"/>
    </xf>
    <xf numFmtId="0" fontId="1" fillId="6" borderId="0" xfId="9" applyFill="1" applyAlignment="1">
      <alignment horizontal="center"/>
    </xf>
    <xf numFmtId="0" fontId="1" fillId="6" borderId="6" xfId="9" applyFill="1" applyBorder="1"/>
    <xf numFmtId="0" fontId="1" fillId="6" borderId="26" xfId="9" applyFill="1" applyBorder="1" applyAlignment="1">
      <alignment vertical="center"/>
    </xf>
    <xf numFmtId="0" fontId="1" fillId="6" borderId="13" xfId="9" applyFill="1" applyBorder="1" applyAlignment="1">
      <alignment horizontal="center"/>
    </xf>
    <xf numFmtId="0" fontId="1" fillId="6" borderId="27" xfId="9" applyFill="1" applyBorder="1"/>
    <xf numFmtId="2" fontId="1" fillId="0" borderId="0" xfId="9" applyNumberFormat="1"/>
    <xf numFmtId="164" fontId="7" fillId="3" borderId="11" xfId="3" applyNumberFormat="1" applyFont="1" applyFill="1" applyBorder="1" applyAlignment="1">
      <alignment horizontal="center"/>
    </xf>
    <xf numFmtId="164" fontId="7" fillId="3" borderId="10" xfId="9" applyNumberFormat="1" applyFont="1" applyFill="1" applyBorder="1" applyAlignment="1">
      <alignment horizontal="center"/>
    </xf>
    <xf numFmtId="0" fontId="13" fillId="4" borderId="17" xfId="0" applyFont="1" applyFill="1" applyBorder="1" applyAlignment="1">
      <alignment horizontal="left"/>
    </xf>
    <xf numFmtId="0" fontId="11" fillId="4" borderId="0" xfId="0" applyFont="1" applyFill="1" applyAlignment="1">
      <alignment horizontal="left"/>
    </xf>
    <xf numFmtId="0" fontId="11" fillId="4" borderId="18" xfId="0" applyFont="1" applyFill="1" applyBorder="1" applyAlignment="1">
      <alignment horizontal="left"/>
    </xf>
    <xf numFmtId="0" fontId="14" fillId="3" borderId="17" xfId="0" applyFont="1" applyFill="1" applyBorder="1" applyAlignment="1">
      <alignment horizontal="left" vertical="center" wrapText="1"/>
    </xf>
    <xf numFmtId="0" fontId="14" fillId="3" borderId="0" xfId="0" applyFont="1" applyFill="1" applyAlignment="1">
      <alignment horizontal="left" vertical="center"/>
    </xf>
    <xf numFmtId="0" fontId="14" fillId="3" borderId="18" xfId="0" applyFont="1" applyFill="1" applyBorder="1" applyAlignment="1">
      <alignment horizontal="left" vertical="center"/>
    </xf>
    <xf numFmtId="0" fontId="11" fillId="3" borderId="17"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18" xfId="0" applyFont="1" applyFill="1" applyBorder="1" applyAlignment="1">
      <alignment horizontal="left" vertical="center" wrapText="1"/>
    </xf>
    <xf numFmtId="0" fontId="20" fillId="3" borderId="17"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18" xfId="0" applyFont="1" applyFill="1" applyBorder="1" applyAlignment="1">
      <alignment horizontal="left" vertical="center" wrapText="1"/>
    </xf>
    <xf numFmtId="0" fontId="9" fillId="2" borderId="0" xfId="9" applyFont="1" applyFill="1" applyAlignment="1">
      <alignment horizontal="center"/>
    </xf>
    <xf numFmtId="0" fontId="15" fillId="5" borderId="3" xfId="9" applyFont="1" applyFill="1" applyBorder="1" applyAlignment="1">
      <alignment horizontal="center" vertical="center" wrapText="1"/>
    </xf>
    <xf numFmtId="0" fontId="15" fillId="5" borderId="4" xfId="9" applyFont="1" applyFill="1" applyBorder="1" applyAlignment="1">
      <alignment horizontal="center" vertical="center" wrapText="1"/>
    </xf>
    <xf numFmtId="0" fontId="15" fillId="5" borderId="5" xfId="9" applyFont="1" applyFill="1" applyBorder="1" applyAlignment="1">
      <alignment horizontal="center" vertical="center" wrapText="1"/>
    </xf>
    <xf numFmtId="0" fontId="15" fillId="5" borderId="1" xfId="9" applyFont="1" applyFill="1" applyBorder="1" applyAlignment="1">
      <alignment horizontal="center" vertical="center" wrapText="1"/>
    </xf>
    <xf numFmtId="0" fontId="15" fillId="5" borderId="0" xfId="9" applyFont="1" applyFill="1" applyAlignment="1">
      <alignment horizontal="center" vertical="center" wrapText="1"/>
    </xf>
    <xf numFmtId="0" fontId="15" fillId="5" borderId="6" xfId="9" applyFont="1" applyFill="1" applyBorder="1" applyAlignment="1">
      <alignment horizontal="center" vertical="center" wrapText="1"/>
    </xf>
    <xf numFmtId="0" fontId="8" fillId="2" borderId="0" xfId="9" applyFont="1" applyFill="1" applyAlignment="1">
      <alignment horizontal="center"/>
    </xf>
  </cellXfs>
  <cellStyles count="12">
    <cellStyle name="%" xfId="6"/>
    <cellStyle name="=C:\WINNT\SYSTEM32\COMMAND.COM" xfId="4"/>
    <cellStyle name="Comma 2" xfId="7"/>
    <cellStyle name="Comma 2 2" xfId="10"/>
    <cellStyle name="Comma 3" xfId="2"/>
    <cellStyle name="Currency 2" xfId="3"/>
    <cellStyle name="Normal" xfId="0" builtinId="0"/>
    <cellStyle name="Normal 2" xfId="5"/>
    <cellStyle name="Normal 2 2" xfId="9"/>
    <cellStyle name="Normal 3" xfId="1"/>
    <cellStyle name="Percent 2" xfId="8"/>
    <cellStyle name="Percent 2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N12"/>
  <sheetViews>
    <sheetView tabSelected="1" workbookViewId="0">
      <selection activeCell="U9" sqref="U9"/>
    </sheetView>
  </sheetViews>
  <sheetFormatPr baseColWidth="10" defaultColWidth="8.88671875" defaultRowHeight="14.4" x14ac:dyDescent="0.3"/>
  <sheetData>
    <row r="2" spans="2:14" ht="15" thickBot="1" x14ac:dyDescent="0.35"/>
    <row r="3" spans="2:14" x14ac:dyDescent="0.3">
      <c r="B3" s="17"/>
      <c r="C3" s="18"/>
      <c r="D3" s="18"/>
      <c r="E3" s="18"/>
      <c r="F3" s="18"/>
      <c r="G3" s="18"/>
      <c r="H3" s="18"/>
      <c r="I3" s="18"/>
      <c r="J3" s="18"/>
      <c r="K3" s="18"/>
      <c r="L3" s="18"/>
      <c r="M3" s="18"/>
      <c r="N3" s="19"/>
    </row>
    <row r="4" spans="2:14" ht="19.5" customHeight="1" x14ac:dyDescent="0.35">
      <c r="B4" s="71" t="s">
        <v>30</v>
      </c>
      <c r="C4" s="72"/>
      <c r="D4" s="72"/>
      <c r="E4" s="72"/>
      <c r="F4" s="72"/>
      <c r="G4" s="72"/>
      <c r="H4" s="72"/>
      <c r="I4" s="72"/>
      <c r="J4" s="72"/>
      <c r="K4" s="72"/>
      <c r="L4" s="72"/>
      <c r="M4" s="72"/>
      <c r="N4" s="73"/>
    </row>
    <row r="5" spans="2:14" ht="35.4" customHeight="1" x14ac:dyDescent="0.3">
      <c r="B5" s="74" t="s">
        <v>33</v>
      </c>
      <c r="C5" s="75"/>
      <c r="D5" s="75"/>
      <c r="E5" s="75"/>
      <c r="F5" s="75"/>
      <c r="G5" s="75"/>
      <c r="H5" s="75"/>
      <c r="I5" s="75"/>
      <c r="J5" s="75"/>
      <c r="K5" s="75"/>
      <c r="L5" s="75"/>
      <c r="M5" s="75"/>
      <c r="N5" s="76"/>
    </row>
    <row r="6" spans="2:14" ht="26.25" customHeight="1" x14ac:dyDescent="0.35">
      <c r="B6" s="20" t="s">
        <v>10</v>
      </c>
      <c r="C6" s="21"/>
      <c r="D6" s="21"/>
      <c r="E6" s="21"/>
      <c r="F6" s="21"/>
      <c r="G6" s="21"/>
      <c r="H6" s="21"/>
      <c r="I6" s="21"/>
      <c r="J6" s="21"/>
      <c r="K6" s="21"/>
      <c r="L6" s="21"/>
      <c r="M6" s="21"/>
      <c r="N6" s="22"/>
    </row>
    <row r="7" spans="2:14" s="16" customFormat="1" ht="70.5" customHeight="1" x14ac:dyDescent="0.35">
      <c r="B7" s="77" t="s">
        <v>34</v>
      </c>
      <c r="C7" s="78"/>
      <c r="D7" s="78"/>
      <c r="E7" s="78"/>
      <c r="F7" s="78"/>
      <c r="G7" s="78"/>
      <c r="H7" s="78"/>
      <c r="I7" s="78"/>
      <c r="J7" s="78"/>
      <c r="K7" s="78"/>
      <c r="L7" s="78"/>
      <c r="M7" s="78"/>
      <c r="N7" s="79"/>
    </row>
    <row r="8" spans="2:14" ht="25.5" customHeight="1" x14ac:dyDescent="0.35">
      <c r="B8" s="20" t="s">
        <v>9</v>
      </c>
      <c r="C8" s="21"/>
      <c r="D8" s="21"/>
      <c r="E8" s="21"/>
      <c r="F8" s="21"/>
      <c r="G8" s="21"/>
      <c r="H8" s="21"/>
      <c r="I8" s="21"/>
      <c r="J8" s="21"/>
      <c r="K8" s="21"/>
      <c r="L8" s="21"/>
      <c r="M8" s="21"/>
      <c r="N8" s="22"/>
    </row>
    <row r="9" spans="2:14" ht="48" customHeight="1" x14ac:dyDescent="0.3">
      <c r="B9" s="80" t="s">
        <v>35</v>
      </c>
      <c r="C9" s="81"/>
      <c r="D9" s="81"/>
      <c r="E9" s="81"/>
      <c r="F9" s="81"/>
      <c r="G9" s="81"/>
      <c r="H9" s="81"/>
      <c r="I9" s="81"/>
      <c r="J9" s="81"/>
      <c r="K9" s="81"/>
      <c r="L9" s="81"/>
      <c r="M9" s="81"/>
      <c r="N9" s="82"/>
    </row>
    <row r="10" spans="2:14" ht="24" customHeight="1" x14ac:dyDescent="0.35">
      <c r="B10" s="20" t="s">
        <v>11</v>
      </c>
      <c r="C10" s="21"/>
      <c r="D10" s="21"/>
      <c r="E10" s="21"/>
      <c r="F10" s="21"/>
      <c r="G10" s="21"/>
      <c r="H10" s="21"/>
      <c r="I10" s="21"/>
      <c r="J10" s="21"/>
      <c r="K10" s="21"/>
      <c r="L10" s="21"/>
      <c r="M10" s="21"/>
      <c r="N10" s="22"/>
    </row>
    <row r="11" spans="2:14" ht="93" customHeight="1" x14ac:dyDescent="0.3">
      <c r="B11" s="77" t="s">
        <v>32</v>
      </c>
      <c r="C11" s="78"/>
      <c r="D11" s="78"/>
      <c r="E11" s="78"/>
      <c r="F11" s="78"/>
      <c r="G11" s="78"/>
      <c r="H11" s="78"/>
      <c r="I11" s="78"/>
      <c r="J11" s="78"/>
      <c r="K11" s="78"/>
      <c r="L11" s="78"/>
      <c r="M11" s="78"/>
      <c r="N11" s="79"/>
    </row>
    <row r="12" spans="2:14" ht="15" thickBot="1" x14ac:dyDescent="0.35">
      <c r="B12" s="23"/>
      <c r="C12" s="24"/>
      <c r="D12" s="24"/>
      <c r="E12" s="24"/>
      <c r="F12" s="24"/>
      <c r="G12" s="24"/>
      <c r="H12" s="24"/>
      <c r="I12" s="24"/>
      <c r="J12" s="24"/>
      <c r="K12" s="24"/>
      <c r="L12" s="24"/>
      <c r="M12" s="24"/>
      <c r="N12" s="25"/>
    </row>
  </sheetData>
  <mergeCells count="5">
    <mergeCell ref="B4:N4"/>
    <mergeCell ref="B5:N5"/>
    <mergeCell ref="B7:N7"/>
    <mergeCell ref="B9:N9"/>
    <mergeCell ref="B11:N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S107"/>
  <sheetViews>
    <sheetView workbookViewId="0">
      <selection activeCell="B1" sqref="B1"/>
    </sheetView>
  </sheetViews>
  <sheetFormatPr baseColWidth="10" defaultColWidth="8.88671875" defaultRowHeight="13.2" x14ac:dyDescent="0.25"/>
  <cols>
    <col min="1" max="1" width="9.109375" style="1"/>
    <col min="2" max="2" width="6.77734375" style="1" customWidth="1"/>
    <col min="3" max="6" width="11.6640625" style="2" customWidth="1"/>
    <col min="7" max="7" width="2.33203125" style="2" customWidth="1"/>
    <col min="8" max="8" width="10.77734375" style="1" customWidth="1"/>
    <col min="9" max="9" width="11.6640625" style="1" customWidth="1"/>
    <col min="10" max="12" width="11.6640625" style="2" customWidth="1"/>
    <col min="13" max="13" width="6.6640625" style="1" customWidth="1"/>
    <col min="14" max="14" width="9.109375" style="1"/>
    <col min="15" max="15" width="8.88671875" style="1"/>
    <col min="16" max="223" width="9.109375" style="1"/>
    <col min="224" max="224" width="6.109375" style="1" customWidth="1"/>
    <col min="225" max="230" width="10.44140625" style="1" customWidth="1"/>
    <col min="231" max="231" width="6" style="1" customWidth="1"/>
    <col min="232" max="237" width="10.5546875" style="1" customWidth="1"/>
    <col min="238" max="479" width="9.109375" style="1"/>
    <col min="480" max="480" width="6.109375" style="1" customWidth="1"/>
    <col min="481" max="486" width="10.44140625" style="1" customWidth="1"/>
    <col min="487" max="487" width="6" style="1" customWidth="1"/>
    <col min="488" max="493" width="10.5546875" style="1" customWidth="1"/>
    <col min="494" max="735" width="9.109375" style="1"/>
    <col min="736" max="736" width="6.109375" style="1" customWidth="1"/>
    <col min="737" max="742" width="10.44140625" style="1" customWidth="1"/>
    <col min="743" max="743" width="6" style="1" customWidth="1"/>
    <col min="744" max="749" width="10.5546875" style="1" customWidth="1"/>
    <col min="750" max="991" width="9.109375" style="1"/>
    <col min="992" max="992" width="6.109375" style="1" customWidth="1"/>
    <col min="993" max="998" width="10.44140625" style="1" customWidth="1"/>
    <col min="999" max="999" width="6" style="1" customWidth="1"/>
    <col min="1000" max="1005" width="10.5546875" style="1" customWidth="1"/>
    <col min="1006" max="1247" width="9.109375" style="1"/>
    <col min="1248" max="1248" width="6.109375" style="1" customWidth="1"/>
    <col min="1249" max="1254" width="10.44140625" style="1" customWidth="1"/>
    <col min="1255" max="1255" width="6" style="1" customWidth="1"/>
    <col min="1256" max="1261" width="10.5546875" style="1" customWidth="1"/>
    <col min="1262" max="1503" width="9.109375" style="1"/>
    <col min="1504" max="1504" width="6.109375" style="1" customWidth="1"/>
    <col min="1505" max="1510" width="10.44140625" style="1" customWidth="1"/>
    <col min="1511" max="1511" width="6" style="1" customWidth="1"/>
    <col min="1512" max="1517" width="10.5546875" style="1" customWidth="1"/>
    <col min="1518" max="1759" width="9.109375" style="1"/>
    <col min="1760" max="1760" width="6.109375" style="1" customWidth="1"/>
    <col min="1761" max="1766" width="10.44140625" style="1" customWidth="1"/>
    <col min="1767" max="1767" width="6" style="1" customWidth="1"/>
    <col min="1768" max="1773" width="10.5546875" style="1" customWidth="1"/>
    <col min="1774" max="2015" width="9.109375" style="1"/>
    <col min="2016" max="2016" width="6.109375" style="1" customWidth="1"/>
    <col min="2017" max="2022" width="10.44140625" style="1" customWidth="1"/>
    <col min="2023" max="2023" width="6" style="1" customWidth="1"/>
    <col min="2024" max="2029" width="10.5546875" style="1" customWidth="1"/>
    <col min="2030" max="2271" width="9.109375" style="1"/>
    <col min="2272" max="2272" width="6.109375" style="1" customWidth="1"/>
    <col min="2273" max="2278" width="10.44140625" style="1" customWidth="1"/>
    <col min="2279" max="2279" width="6" style="1" customWidth="1"/>
    <col min="2280" max="2285" width="10.5546875" style="1" customWidth="1"/>
    <col min="2286" max="2527" width="9.109375" style="1"/>
    <col min="2528" max="2528" width="6.109375" style="1" customWidth="1"/>
    <col min="2529" max="2534" width="10.44140625" style="1" customWidth="1"/>
    <col min="2535" max="2535" width="6" style="1" customWidth="1"/>
    <col min="2536" max="2541" width="10.5546875" style="1" customWidth="1"/>
    <col min="2542" max="2783" width="9.109375" style="1"/>
    <col min="2784" max="2784" width="6.109375" style="1" customWidth="1"/>
    <col min="2785" max="2790" width="10.44140625" style="1" customWidth="1"/>
    <col min="2791" max="2791" width="6" style="1" customWidth="1"/>
    <col min="2792" max="2797" width="10.5546875" style="1" customWidth="1"/>
    <col min="2798" max="3039" width="9.109375" style="1"/>
    <col min="3040" max="3040" width="6.109375" style="1" customWidth="1"/>
    <col min="3041" max="3046" width="10.44140625" style="1" customWidth="1"/>
    <col min="3047" max="3047" width="6" style="1" customWidth="1"/>
    <col min="3048" max="3053" width="10.5546875" style="1" customWidth="1"/>
    <col min="3054" max="3295" width="9.109375" style="1"/>
    <col min="3296" max="3296" width="6.109375" style="1" customWidth="1"/>
    <col min="3297" max="3302" width="10.44140625" style="1" customWidth="1"/>
    <col min="3303" max="3303" width="6" style="1" customWidth="1"/>
    <col min="3304" max="3309" width="10.5546875" style="1" customWidth="1"/>
    <col min="3310" max="3551" width="9.109375" style="1"/>
    <col min="3552" max="3552" width="6.109375" style="1" customWidth="1"/>
    <col min="3553" max="3558" width="10.44140625" style="1" customWidth="1"/>
    <col min="3559" max="3559" width="6" style="1" customWidth="1"/>
    <col min="3560" max="3565" width="10.5546875" style="1" customWidth="1"/>
    <col min="3566" max="3807" width="9.109375" style="1"/>
    <col min="3808" max="3808" width="6.109375" style="1" customWidth="1"/>
    <col min="3809" max="3814" width="10.44140625" style="1" customWidth="1"/>
    <col min="3815" max="3815" width="6" style="1" customWidth="1"/>
    <col min="3816" max="3821" width="10.5546875" style="1" customWidth="1"/>
    <col min="3822" max="4063" width="9.109375" style="1"/>
    <col min="4064" max="4064" width="6.109375" style="1" customWidth="1"/>
    <col min="4065" max="4070" width="10.44140625" style="1" customWidth="1"/>
    <col min="4071" max="4071" width="6" style="1" customWidth="1"/>
    <col min="4072" max="4077" width="10.5546875" style="1" customWidth="1"/>
    <col min="4078" max="4319" width="9.109375" style="1"/>
    <col min="4320" max="4320" width="6.109375" style="1" customWidth="1"/>
    <col min="4321" max="4326" width="10.44140625" style="1" customWidth="1"/>
    <col min="4327" max="4327" width="6" style="1" customWidth="1"/>
    <col min="4328" max="4333" width="10.5546875" style="1" customWidth="1"/>
    <col min="4334" max="4575" width="9.109375" style="1"/>
    <col min="4576" max="4576" width="6.109375" style="1" customWidth="1"/>
    <col min="4577" max="4582" width="10.44140625" style="1" customWidth="1"/>
    <col min="4583" max="4583" width="6" style="1" customWidth="1"/>
    <col min="4584" max="4589" width="10.5546875" style="1" customWidth="1"/>
    <col min="4590" max="4831" width="9.109375" style="1"/>
    <col min="4832" max="4832" width="6.109375" style="1" customWidth="1"/>
    <col min="4833" max="4838" width="10.44140625" style="1" customWidth="1"/>
    <col min="4839" max="4839" width="6" style="1" customWidth="1"/>
    <col min="4840" max="4845" width="10.5546875" style="1" customWidth="1"/>
    <col min="4846" max="5087" width="9.109375" style="1"/>
    <col min="5088" max="5088" width="6.109375" style="1" customWidth="1"/>
    <col min="5089" max="5094" width="10.44140625" style="1" customWidth="1"/>
    <col min="5095" max="5095" width="6" style="1" customWidth="1"/>
    <col min="5096" max="5101" width="10.5546875" style="1" customWidth="1"/>
    <col min="5102" max="5343" width="9.109375" style="1"/>
    <col min="5344" max="5344" width="6.109375" style="1" customWidth="1"/>
    <col min="5345" max="5350" width="10.44140625" style="1" customWidth="1"/>
    <col min="5351" max="5351" width="6" style="1" customWidth="1"/>
    <col min="5352" max="5357" width="10.5546875" style="1" customWidth="1"/>
    <col min="5358" max="5599" width="9.109375" style="1"/>
    <col min="5600" max="5600" width="6.109375" style="1" customWidth="1"/>
    <col min="5601" max="5606" width="10.44140625" style="1" customWidth="1"/>
    <col min="5607" max="5607" width="6" style="1" customWidth="1"/>
    <col min="5608" max="5613" width="10.5546875" style="1" customWidth="1"/>
    <col min="5614" max="5855" width="9.109375" style="1"/>
    <col min="5856" max="5856" width="6.109375" style="1" customWidth="1"/>
    <col min="5857" max="5862" width="10.44140625" style="1" customWidth="1"/>
    <col min="5863" max="5863" width="6" style="1" customWidth="1"/>
    <col min="5864" max="5869" width="10.5546875" style="1" customWidth="1"/>
    <col min="5870" max="6111" width="9.109375" style="1"/>
    <col min="6112" max="6112" width="6.109375" style="1" customWidth="1"/>
    <col min="6113" max="6118" width="10.44140625" style="1" customWidth="1"/>
    <col min="6119" max="6119" width="6" style="1" customWidth="1"/>
    <col min="6120" max="6125" width="10.5546875" style="1" customWidth="1"/>
    <col min="6126" max="6367" width="9.109375" style="1"/>
    <col min="6368" max="6368" width="6.109375" style="1" customWidth="1"/>
    <col min="6369" max="6374" width="10.44140625" style="1" customWidth="1"/>
    <col min="6375" max="6375" width="6" style="1" customWidth="1"/>
    <col min="6376" max="6381" width="10.5546875" style="1" customWidth="1"/>
    <col min="6382" max="6623" width="9.109375" style="1"/>
    <col min="6624" max="6624" width="6.109375" style="1" customWidth="1"/>
    <col min="6625" max="6630" width="10.44140625" style="1" customWidth="1"/>
    <col min="6631" max="6631" width="6" style="1" customWidth="1"/>
    <col min="6632" max="6637" width="10.5546875" style="1" customWidth="1"/>
    <col min="6638" max="6879" width="9.109375" style="1"/>
    <col min="6880" max="6880" width="6.109375" style="1" customWidth="1"/>
    <col min="6881" max="6886" width="10.44140625" style="1" customWidth="1"/>
    <col min="6887" max="6887" width="6" style="1" customWidth="1"/>
    <col min="6888" max="6893" width="10.5546875" style="1" customWidth="1"/>
    <col min="6894" max="7135" width="9.109375" style="1"/>
    <col min="7136" max="7136" width="6.109375" style="1" customWidth="1"/>
    <col min="7137" max="7142" width="10.44140625" style="1" customWidth="1"/>
    <col min="7143" max="7143" width="6" style="1" customWidth="1"/>
    <col min="7144" max="7149" width="10.5546875" style="1" customWidth="1"/>
    <col min="7150" max="7391" width="9.109375" style="1"/>
    <col min="7392" max="7392" width="6.109375" style="1" customWidth="1"/>
    <col min="7393" max="7398" width="10.44140625" style="1" customWidth="1"/>
    <col min="7399" max="7399" width="6" style="1" customWidth="1"/>
    <col min="7400" max="7405" width="10.5546875" style="1" customWidth="1"/>
    <col min="7406" max="7647" width="9.109375" style="1"/>
    <col min="7648" max="7648" width="6.109375" style="1" customWidth="1"/>
    <col min="7649" max="7654" width="10.44140625" style="1" customWidth="1"/>
    <col min="7655" max="7655" width="6" style="1" customWidth="1"/>
    <col min="7656" max="7661" width="10.5546875" style="1" customWidth="1"/>
    <col min="7662" max="7903" width="9.109375" style="1"/>
    <col min="7904" max="7904" width="6.109375" style="1" customWidth="1"/>
    <col min="7905" max="7910" width="10.44140625" style="1" customWidth="1"/>
    <col min="7911" max="7911" width="6" style="1" customWidth="1"/>
    <col min="7912" max="7917" width="10.5546875" style="1" customWidth="1"/>
    <col min="7918" max="8159" width="9.109375" style="1"/>
    <col min="8160" max="8160" width="6.109375" style="1" customWidth="1"/>
    <col min="8161" max="8166" width="10.44140625" style="1" customWidth="1"/>
    <col min="8167" max="8167" width="6" style="1" customWidth="1"/>
    <col min="8168" max="8173" width="10.5546875" style="1" customWidth="1"/>
    <col min="8174" max="8415" width="9.109375" style="1"/>
    <col min="8416" max="8416" width="6.109375" style="1" customWidth="1"/>
    <col min="8417" max="8422" width="10.44140625" style="1" customWidth="1"/>
    <col min="8423" max="8423" width="6" style="1" customWidth="1"/>
    <col min="8424" max="8429" width="10.5546875" style="1" customWidth="1"/>
    <col min="8430" max="8671" width="9.109375" style="1"/>
    <col min="8672" max="8672" width="6.109375" style="1" customWidth="1"/>
    <col min="8673" max="8678" width="10.44140625" style="1" customWidth="1"/>
    <col min="8679" max="8679" width="6" style="1" customWidth="1"/>
    <col min="8680" max="8685" width="10.5546875" style="1" customWidth="1"/>
    <col min="8686" max="8927" width="9.109375" style="1"/>
    <col min="8928" max="8928" width="6.109375" style="1" customWidth="1"/>
    <col min="8929" max="8934" width="10.44140625" style="1" customWidth="1"/>
    <col min="8935" max="8935" width="6" style="1" customWidth="1"/>
    <col min="8936" max="8941" width="10.5546875" style="1" customWidth="1"/>
    <col min="8942" max="9183" width="9.109375" style="1"/>
    <col min="9184" max="9184" width="6.109375" style="1" customWidth="1"/>
    <col min="9185" max="9190" width="10.44140625" style="1" customWidth="1"/>
    <col min="9191" max="9191" width="6" style="1" customWidth="1"/>
    <col min="9192" max="9197" width="10.5546875" style="1" customWidth="1"/>
    <col min="9198" max="9439" width="9.109375" style="1"/>
    <col min="9440" max="9440" width="6.109375" style="1" customWidth="1"/>
    <col min="9441" max="9446" width="10.44140625" style="1" customWidth="1"/>
    <col min="9447" max="9447" width="6" style="1" customWidth="1"/>
    <col min="9448" max="9453" width="10.5546875" style="1" customWidth="1"/>
    <col min="9454" max="9695" width="9.109375" style="1"/>
    <col min="9696" max="9696" width="6.109375" style="1" customWidth="1"/>
    <col min="9697" max="9702" width="10.44140625" style="1" customWidth="1"/>
    <col min="9703" max="9703" width="6" style="1" customWidth="1"/>
    <col min="9704" max="9709" width="10.5546875" style="1" customWidth="1"/>
    <col min="9710" max="9951" width="9.109375" style="1"/>
    <col min="9952" max="9952" width="6.109375" style="1" customWidth="1"/>
    <col min="9953" max="9958" width="10.44140625" style="1" customWidth="1"/>
    <col min="9959" max="9959" width="6" style="1" customWidth="1"/>
    <col min="9960" max="9965" width="10.5546875" style="1" customWidth="1"/>
    <col min="9966" max="10207" width="9.109375" style="1"/>
    <col min="10208" max="10208" width="6.109375" style="1" customWidth="1"/>
    <col min="10209" max="10214" width="10.44140625" style="1" customWidth="1"/>
    <col min="10215" max="10215" width="6" style="1" customWidth="1"/>
    <col min="10216" max="10221" width="10.5546875" style="1" customWidth="1"/>
    <col min="10222" max="10463" width="9.109375" style="1"/>
    <col min="10464" max="10464" width="6.109375" style="1" customWidth="1"/>
    <col min="10465" max="10470" width="10.44140625" style="1" customWidth="1"/>
    <col min="10471" max="10471" width="6" style="1" customWidth="1"/>
    <col min="10472" max="10477" width="10.5546875" style="1" customWidth="1"/>
    <col min="10478" max="10719" width="9.109375" style="1"/>
    <col min="10720" max="10720" width="6.109375" style="1" customWidth="1"/>
    <col min="10721" max="10726" width="10.44140625" style="1" customWidth="1"/>
    <col min="10727" max="10727" width="6" style="1" customWidth="1"/>
    <col min="10728" max="10733" width="10.5546875" style="1" customWidth="1"/>
    <col min="10734" max="10975" width="9.109375" style="1"/>
    <col min="10976" max="10976" width="6.109375" style="1" customWidth="1"/>
    <col min="10977" max="10982" width="10.44140625" style="1" customWidth="1"/>
    <col min="10983" max="10983" width="6" style="1" customWidth="1"/>
    <col min="10984" max="10989" width="10.5546875" style="1" customWidth="1"/>
    <col min="10990" max="11231" width="9.109375" style="1"/>
    <col min="11232" max="11232" width="6.109375" style="1" customWidth="1"/>
    <col min="11233" max="11238" width="10.44140625" style="1" customWidth="1"/>
    <col min="11239" max="11239" width="6" style="1" customWidth="1"/>
    <col min="11240" max="11245" width="10.5546875" style="1" customWidth="1"/>
    <col min="11246" max="11487" width="9.109375" style="1"/>
    <col min="11488" max="11488" width="6.109375" style="1" customWidth="1"/>
    <col min="11489" max="11494" width="10.44140625" style="1" customWidth="1"/>
    <col min="11495" max="11495" width="6" style="1" customWidth="1"/>
    <col min="11496" max="11501" width="10.5546875" style="1" customWidth="1"/>
    <col min="11502" max="11743" width="9.109375" style="1"/>
    <col min="11744" max="11744" width="6.109375" style="1" customWidth="1"/>
    <col min="11745" max="11750" width="10.44140625" style="1" customWidth="1"/>
    <col min="11751" max="11751" width="6" style="1" customWidth="1"/>
    <col min="11752" max="11757" width="10.5546875" style="1" customWidth="1"/>
    <col min="11758" max="11999" width="9.109375" style="1"/>
    <col min="12000" max="12000" width="6.109375" style="1" customWidth="1"/>
    <col min="12001" max="12006" width="10.44140625" style="1" customWidth="1"/>
    <col min="12007" max="12007" width="6" style="1" customWidth="1"/>
    <col min="12008" max="12013" width="10.5546875" style="1" customWidth="1"/>
    <col min="12014" max="12255" width="9.109375" style="1"/>
    <col min="12256" max="12256" width="6.109375" style="1" customWidth="1"/>
    <col min="12257" max="12262" width="10.44140625" style="1" customWidth="1"/>
    <col min="12263" max="12263" width="6" style="1" customWidth="1"/>
    <col min="12264" max="12269" width="10.5546875" style="1" customWidth="1"/>
    <col min="12270" max="12511" width="9.109375" style="1"/>
    <col min="12512" max="12512" width="6.109375" style="1" customWidth="1"/>
    <col min="12513" max="12518" width="10.44140625" style="1" customWidth="1"/>
    <col min="12519" max="12519" width="6" style="1" customWidth="1"/>
    <col min="12520" max="12525" width="10.5546875" style="1" customWidth="1"/>
    <col min="12526" max="12767" width="9.109375" style="1"/>
    <col min="12768" max="12768" width="6.109375" style="1" customWidth="1"/>
    <col min="12769" max="12774" width="10.44140625" style="1" customWidth="1"/>
    <col min="12775" max="12775" width="6" style="1" customWidth="1"/>
    <col min="12776" max="12781" width="10.5546875" style="1" customWidth="1"/>
    <col min="12782" max="13023" width="9.109375" style="1"/>
    <col min="13024" max="13024" width="6.109375" style="1" customWidth="1"/>
    <col min="13025" max="13030" width="10.44140625" style="1" customWidth="1"/>
    <col min="13031" max="13031" width="6" style="1" customWidth="1"/>
    <col min="13032" max="13037" width="10.5546875" style="1" customWidth="1"/>
    <col min="13038" max="13279" width="9.109375" style="1"/>
    <col min="13280" max="13280" width="6.109375" style="1" customWidth="1"/>
    <col min="13281" max="13286" width="10.44140625" style="1" customWidth="1"/>
    <col min="13287" max="13287" width="6" style="1" customWidth="1"/>
    <col min="13288" max="13293" width="10.5546875" style="1" customWidth="1"/>
    <col min="13294" max="13535" width="9.109375" style="1"/>
    <col min="13536" max="13536" width="6.109375" style="1" customWidth="1"/>
    <col min="13537" max="13542" width="10.44140625" style="1" customWidth="1"/>
    <col min="13543" max="13543" width="6" style="1" customWidth="1"/>
    <col min="13544" max="13549" width="10.5546875" style="1" customWidth="1"/>
    <col min="13550" max="13791" width="9.109375" style="1"/>
    <col min="13792" max="13792" width="6.109375" style="1" customWidth="1"/>
    <col min="13793" max="13798" width="10.44140625" style="1" customWidth="1"/>
    <col min="13799" max="13799" width="6" style="1" customWidth="1"/>
    <col min="13800" max="13805" width="10.5546875" style="1" customWidth="1"/>
    <col min="13806" max="14047" width="9.109375" style="1"/>
    <col min="14048" max="14048" width="6.109375" style="1" customWidth="1"/>
    <col min="14049" max="14054" width="10.44140625" style="1" customWidth="1"/>
    <col min="14055" max="14055" width="6" style="1" customWidth="1"/>
    <col min="14056" max="14061" width="10.5546875" style="1" customWidth="1"/>
    <col min="14062" max="14303" width="9.109375" style="1"/>
    <col min="14304" max="14304" width="6.109375" style="1" customWidth="1"/>
    <col min="14305" max="14310" width="10.44140625" style="1" customWidth="1"/>
    <col min="14311" max="14311" width="6" style="1" customWidth="1"/>
    <col min="14312" max="14317" width="10.5546875" style="1" customWidth="1"/>
    <col min="14318" max="14559" width="9.109375" style="1"/>
    <col min="14560" max="14560" width="6.109375" style="1" customWidth="1"/>
    <col min="14561" max="14566" width="10.44140625" style="1" customWidth="1"/>
    <col min="14567" max="14567" width="6" style="1" customWidth="1"/>
    <col min="14568" max="14573" width="10.5546875" style="1" customWidth="1"/>
    <col min="14574" max="14815" width="9.109375" style="1"/>
    <col min="14816" max="14816" width="6.109375" style="1" customWidth="1"/>
    <col min="14817" max="14822" width="10.44140625" style="1" customWidth="1"/>
    <col min="14823" max="14823" width="6" style="1" customWidth="1"/>
    <col min="14824" max="14829" width="10.5546875" style="1" customWidth="1"/>
    <col min="14830" max="15071" width="9.109375" style="1"/>
    <col min="15072" max="15072" width="6.109375" style="1" customWidth="1"/>
    <col min="15073" max="15078" width="10.44140625" style="1" customWidth="1"/>
    <col min="15079" max="15079" width="6" style="1" customWidth="1"/>
    <col min="15080" max="15085" width="10.5546875" style="1" customWidth="1"/>
    <col min="15086" max="15327" width="9.109375" style="1"/>
    <col min="15328" max="15328" width="6.109375" style="1" customWidth="1"/>
    <col min="15329" max="15334" width="10.44140625" style="1" customWidth="1"/>
    <col min="15335" max="15335" width="6" style="1" customWidth="1"/>
    <col min="15336" max="15341" width="10.5546875" style="1" customWidth="1"/>
    <col min="15342" max="15583" width="9.109375" style="1"/>
    <col min="15584" max="15584" width="6.109375" style="1" customWidth="1"/>
    <col min="15585" max="15590" width="10.44140625" style="1" customWidth="1"/>
    <col min="15591" max="15591" width="6" style="1" customWidth="1"/>
    <col min="15592" max="15597" width="10.5546875" style="1" customWidth="1"/>
    <col min="15598" max="15839" width="9.109375" style="1"/>
    <col min="15840" max="15840" width="6.109375" style="1" customWidth="1"/>
    <col min="15841" max="15846" width="10.44140625" style="1" customWidth="1"/>
    <col min="15847" max="15847" width="6" style="1" customWidth="1"/>
    <col min="15848" max="15853" width="10.5546875" style="1" customWidth="1"/>
    <col min="15854" max="16095" width="9.109375" style="1"/>
    <col min="16096" max="16096" width="6.109375" style="1" customWidth="1"/>
    <col min="16097" max="16102" width="10.44140625" style="1" customWidth="1"/>
    <col min="16103" max="16103" width="6" style="1" customWidth="1"/>
    <col min="16104" max="16109" width="10.5546875" style="1" customWidth="1"/>
    <col min="16110" max="16378" width="9.109375" style="1"/>
    <col min="16379" max="16384" width="9.109375" style="1" customWidth="1"/>
  </cols>
  <sheetData>
    <row r="1" spans="2:19" x14ac:dyDescent="0.25">
      <c r="B1" s="41" t="s">
        <v>15</v>
      </c>
      <c r="C1" s="42"/>
      <c r="D1" s="42"/>
    </row>
    <row r="3" spans="2:19" ht="15" customHeight="1" x14ac:dyDescent="0.25">
      <c r="B3" s="84" t="s">
        <v>3</v>
      </c>
      <c r="C3" s="85"/>
      <c r="D3" s="85"/>
      <c r="E3" s="85"/>
      <c r="F3" s="85"/>
      <c r="G3" s="85"/>
      <c r="H3" s="85"/>
      <c r="I3" s="85"/>
      <c r="J3" s="85"/>
      <c r="K3" s="85"/>
      <c r="L3" s="85"/>
      <c r="M3" s="86"/>
    </row>
    <row r="4" spans="2:19" ht="12.75" customHeight="1" x14ac:dyDescent="0.25">
      <c r="B4" s="87"/>
      <c r="C4" s="88"/>
      <c r="D4" s="88"/>
      <c r="E4" s="88"/>
      <c r="F4" s="88"/>
      <c r="G4" s="88"/>
      <c r="H4" s="88"/>
      <c r="I4" s="88"/>
      <c r="J4" s="88"/>
      <c r="K4" s="88"/>
      <c r="L4" s="88"/>
      <c r="M4" s="89"/>
    </row>
    <row r="5" spans="2:19" ht="19.5" customHeight="1" x14ac:dyDescent="0.3">
      <c r="B5" s="5"/>
      <c r="C5" s="90" t="s">
        <v>23</v>
      </c>
      <c r="D5" s="90"/>
      <c r="E5" s="90"/>
      <c r="F5" s="30"/>
      <c r="G5" s="29"/>
      <c r="H5" s="90" t="s">
        <v>17</v>
      </c>
      <c r="I5" s="90"/>
      <c r="J5" s="90"/>
      <c r="K5" s="90"/>
      <c r="L5" s="90"/>
      <c r="M5" s="8"/>
    </row>
    <row r="6" spans="2:19" ht="14.4" x14ac:dyDescent="0.3">
      <c r="B6" s="5"/>
      <c r="C6" s="83" t="s">
        <v>16</v>
      </c>
      <c r="D6" s="83"/>
      <c r="E6" s="83"/>
      <c r="F6" s="40" t="s">
        <v>18</v>
      </c>
      <c r="G6" s="29"/>
      <c r="H6" s="83" t="s">
        <v>1</v>
      </c>
      <c r="I6" s="83"/>
      <c r="J6" s="83"/>
      <c r="K6" s="83"/>
      <c r="L6" s="83"/>
      <c r="M6" s="8"/>
      <c r="O6" s="2"/>
    </row>
    <row r="7" spans="2:19" ht="16.5" customHeight="1" x14ac:dyDescent="0.35">
      <c r="B7" s="6"/>
      <c r="C7" s="3" t="s">
        <v>12</v>
      </c>
      <c r="D7" s="3" t="s">
        <v>13</v>
      </c>
      <c r="E7" s="14" t="s">
        <v>14</v>
      </c>
      <c r="F7" s="3" t="s">
        <v>2</v>
      </c>
      <c r="G7" s="29"/>
      <c r="H7" s="15" t="s">
        <v>0</v>
      </c>
      <c r="I7" s="31" t="s">
        <v>19</v>
      </c>
      <c r="J7" s="32" t="s">
        <v>20</v>
      </c>
      <c r="K7" s="34" t="s">
        <v>21</v>
      </c>
      <c r="L7" s="32" t="s">
        <v>22</v>
      </c>
      <c r="M7" s="7"/>
      <c r="O7" s="26"/>
      <c r="R7" s="2"/>
      <c r="S7" s="2"/>
    </row>
    <row r="8" spans="2:19" ht="14.4" x14ac:dyDescent="0.3">
      <c r="B8" s="9">
        <v>1920</v>
      </c>
      <c r="C8" s="35">
        <v>0.55043209758790501</v>
      </c>
      <c r="D8" s="35">
        <v>0.29808792641297654</v>
      </c>
      <c r="E8" s="36">
        <v>0.15147997599911842</v>
      </c>
      <c r="F8" s="28">
        <v>3.6336954370200614</v>
      </c>
      <c r="G8" s="29"/>
      <c r="H8" s="11">
        <v>96.58169806781855</v>
      </c>
      <c r="I8" s="69">
        <v>531.61666656071077</v>
      </c>
      <c r="J8" s="70">
        <v>57.579676212960429</v>
      </c>
      <c r="K8" s="70">
        <v>36.575483263168138</v>
      </c>
      <c r="L8" s="27">
        <v>495.0411832975426</v>
      </c>
      <c r="M8" s="10">
        <v>1920</v>
      </c>
      <c r="O8" s="37"/>
      <c r="P8" s="39"/>
      <c r="Q8" s="38"/>
      <c r="S8" s="68"/>
    </row>
    <row r="9" spans="2:19" ht="14.4" x14ac:dyDescent="0.3">
      <c r="B9" s="9">
        <v>1921</v>
      </c>
      <c r="C9" s="35">
        <v>0.46923517940509185</v>
      </c>
      <c r="D9" s="35">
        <v>0.37284165508092004</v>
      </c>
      <c r="E9" s="36">
        <v>0.15792316551398813</v>
      </c>
      <c r="F9" s="28">
        <v>2.9712878277096659</v>
      </c>
      <c r="G9" s="29"/>
      <c r="H9" s="11">
        <v>93.086975074088727</v>
      </c>
      <c r="I9" s="69">
        <v>436.79683449167334</v>
      </c>
      <c r="J9" s="70">
        <v>69.413403706199176</v>
      </c>
      <c r="K9" s="70">
        <v>36.751474429554506</v>
      </c>
      <c r="L9" s="27">
        <v>400.04536006211885</v>
      </c>
      <c r="M9" s="10">
        <v>1921</v>
      </c>
      <c r="O9" s="37"/>
      <c r="P9" s="39"/>
      <c r="Q9" s="38"/>
      <c r="S9" s="68"/>
    </row>
    <row r="10" spans="2:19" ht="14.4" x14ac:dyDescent="0.3">
      <c r="B10" s="9">
        <v>1922</v>
      </c>
      <c r="C10" s="35">
        <v>0.44415164988462619</v>
      </c>
      <c r="D10" s="35">
        <v>0.3834654836518484</v>
      </c>
      <c r="E10" s="36">
        <v>0.17238286646352538</v>
      </c>
      <c r="F10" s="28">
        <v>2.5765417352460869</v>
      </c>
      <c r="G10" s="29"/>
      <c r="H10" s="11">
        <v>100.21848252971068</v>
      </c>
      <c r="I10" s="69">
        <v>445.12204364504584</v>
      </c>
      <c r="J10" s="70">
        <v>76.860657748219651</v>
      </c>
      <c r="K10" s="70">
        <v>43.189873227740669</v>
      </c>
      <c r="L10" s="27">
        <v>401.93217041730514</v>
      </c>
      <c r="M10" s="10">
        <v>1922</v>
      </c>
      <c r="O10" s="37"/>
      <c r="P10" s="39"/>
      <c r="Q10" s="38"/>
      <c r="S10" s="68"/>
    </row>
    <row r="11" spans="2:19" ht="14.4" x14ac:dyDescent="0.3">
      <c r="B11" s="9">
        <v>1923</v>
      </c>
      <c r="C11" s="35">
        <v>0.50676138058555786</v>
      </c>
      <c r="D11" s="35">
        <v>0.33932977171634787</v>
      </c>
      <c r="E11" s="36">
        <v>0.15390884769809426</v>
      </c>
      <c r="F11" s="28">
        <v>3.2926072033208569</v>
      </c>
      <c r="G11" s="29"/>
      <c r="H11" s="11">
        <v>112.65448681886035</v>
      </c>
      <c r="I11" s="69">
        <v>570.88943269483195</v>
      </c>
      <c r="J11" s="70">
        <v>76.454042590132403</v>
      </c>
      <c r="K11" s="70">
        <v>43.346305635777362</v>
      </c>
      <c r="L11" s="27">
        <v>527.54312705905454</v>
      </c>
      <c r="M11" s="10">
        <v>1923</v>
      </c>
      <c r="O11" s="37"/>
      <c r="P11" s="39"/>
      <c r="Q11" s="38"/>
    </row>
    <row r="12" spans="2:19" ht="14.4" x14ac:dyDescent="0.3">
      <c r="B12" s="9">
        <v>1924</v>
      </c>
      <c r="C12" s="35">
        <v>0.53892372843408232</v>
      </c>
      <c r="D12" s="35">
        <v>0.31536681628244684</v>
      </c>
      <c r="E12" s="36">
        <v>0.14570945528347085</v>
      </c>
      <c r="F12" s="28">
        <v>3.6986187847976764</v>
      </c>
      <c r="G12" s="29"/>
      <c r="H12" s="11">
        <v>119.46666562126916</v>
      </c>
      <c r="I12" s="69">
        <v>643.8342086020217</v>
      </c>
      <c r="J12" s="70">
        <v>75.351643977718595</v>
      </c>
      <c r="K12" s="70">
        <v>43.518556930519203</v>
      </c>
      <c r="L12" s="27">
        <v>600.31565167150245</v>
      </c>
      <c r="M12" s="10">
        <v>1924</v>
      </c>
      <c r="O12" s="37"/>
      <c r="P12" s="39"/>
    </row>
    <row r="13" spans="2:19" ht="14.4" x14ac:dyDescent="0.3">
      <c r="B13" s="9">
        <v>1925</v>
      </c>
      <c r="C13" s="35">
        <v>0.52215617622434451</v>
      </c>
      <c r="D13" s="35">
        <v>0.3300620047319559</v>
      </c>
      <c r="E13" s="36">
        <v>0.14778181904369958</v>
      </c>
      <c r="F13" s="28">
        <v>3.5332910340611057</v>
      </c>
      <c r="G13" s="29"/>
      <c r="H13" s="11">
        <v>118.96804300518664</v>
      </c>
      <c r="I13" s="69">
        <v>621.19898428481633</v>
      </c>
      <c r="J13" s="70">
        <v>78.533661546658891</v>
      </c>
      <c r="K13" s="70">
        <v>43.953284508438898</v>
      </c>
      <c r="L13" s="27">
        <v>577.24569977637748</v>
      </c>
      <c r="M13" s="10">
        <v>1925</v>
      </c>
      <c r="O13" s="37"/>
      <c r="P13" s="39"/>
    </row>
    <row r="14" spans="2:19" ht="14.4" x14ac:dyDescent="0.3">
      <c r="B14" s="9">
        <v>1926</v>
      </c>
      <c r="C14" s="35">
        <v>0.48259118233431086</v>
      </c>
      <c r="D14" s="35">
        <v>0.36276528711743372</v>
      </c>
      <c r="E14" s="36">
        <v>0.15464353054825544</v>
      </c>
      <c r="F14" s="28">
        <v>3.1206684212613838</v>
      </c>
      <c r="G14" s="29"/>
      <c r="H14" s="11">
        <v>117.72472159236055</v>
      </c>
      <c r="I14" s="69">
        <v>568.12912583234856</v>
      </c>
      <c r="J14" s="70">
        <v>85.412884858545254</v>
      </c>
      <c r="K14" s="70">
        <v>45.513416449632693</v>
      </c>
      <c r="L14" s="27">
        <v>522.61570938271586</v>
      </c>
      <c r="M14" s="10">
        <v>1926</v>
      </c>
      <c r="O14" s="37"/>
      <c r="P14" s="39"/>
    </row>
    <row r="15" spans="2:19" ht="14.4" x14ac:dyDescent="0.3">
      <c r="B15" s="9">
        <v>1927</v>
      </c>
      <c r="C15" s="35">
        <v>0.4812746180029005</v>
      </c>
      <c r="D15" s="35">
        <v>0.36413314855827728</v>
      </c>
      <c r="E15" s="36">
        <v>0.15459223343882225</v>
      </c>
      <c r="F15" s="28">
        <v>3.1131875599258891</v>
      </c>
      <c r="G15" s="29"/>
      <c r="H15" s="11">
        <v>121.05828385509921</v>
      </c>
      <c r="I15" s="69">
        <v>582.62279318449566</v>
      </c>
      <c r="J15" s="70">
        <v>88.162668118437878</v>
      </c>
      <c r="K15" s="70">
        <v>46.78667619357676</v>
      </c>
      <c r="L15" s="27">
        <v>535.83611699091887</v>
      </c>
      <c r="M15" s="10">
        <v>1927</v>
      </c>
      <c r="O15" s="37"/>
      <c r="P15" s="39"/>
    </row>
    <row r="16" spans="2:19" ht="14.4" x14ac:dyDescent="0.3">
      <c r="B16" s="9">
        <v>1928</v>
      </c>
      <c r="C16" s="35">
        <v>0.49881963059823708</v>
      </c>
      <c r="D16" s="35">
        <v>0.34998027516721619</v>
      </c>
      <c r="E16" s="36">
        <v>0.15120009423454672</v>
      </c>
      <c r="F16" s="28">
        <v>3.2990695748142267</v>
      </c>
      <c r="G16" s="29"/>
      <c r="H16" s="11">
        <v>126.1864341428391</v>
      </c>
      <c r="I16" s="69">
        <v>629.44270465639772</v>
      </c>
      <c r="J16" s="70">
        <v>88.325525887361266</v>
      </c>
      <c r="K16" s="70">
        <v>47.69850183379674</v>
      </c>
      <c r="L16" s="27">
        <v>581.74420282260098</v>
      </c>
      <c r="M16" s="10">
        <v>1928</v>
      </c>
      <c r="O16" s="37"/>
      <c r="P16" s="39"/>
    </row>
    <row r="17" spans="2:16" ht="14.4" x14ac:dyDescent="0.3">
      <c r="B17" s="9">
        <v>1929</v>
      </c>
      <c r="C17" s="35">
        <v>0.49802123192494913</v>
      </c>
      <c r="D17" s="35">
        <v>0.35006866949259491</v>
      </c>
      <c r="E17" s="36">
        <v>0.15191009858245602</v>
      </c>
      <c r="F17" s="28">
        <v>3.2783945015651859</v>
      </c>
      <c r="G17" s="29"/>
      <c r="H17" s="11">
        <v>129.16359719422243</v>
      </c>
      <c r="I17" s="69">
        <v>643.26213794524563</v>
      </c>
      <c r="J17" s="70">
        <v>90.432257233317827</v>
      </c>
      <c r="K17" s="70">
        <v>49.053136957597424</v>
      </c>
      <c r="L17" s="27">
        <v>594.20900098764821</v>
      </c>
      <c r="M17" s="10">
        <v>1929</v>
      </c>
      <c r="O17" s="37"/>
      <c r="P17" s="39"/>
    </row>
    <row r="18" spans="2:16" ht="14.4" x14ac:dyDescent="0.3">
      <c r="B18" s="9">
        <v>1930</v>
      </c>
      <c r="C18" s="35">
        <v>0.44739257547343009</v>
      </c>
      <c r="D18" s="35">
        <v>0.38310090040883948</v>
      </c>
      <c r="E18" s="36">
        <v>0.16950652411773046</v>
      </c>
      <c r="F18" s="28">
        <v>2.639382630267932</v>
      </c>
      <c r="G18" s="29"/>
      <c r="H18" s="11">
        <v>119.89527085110859</v>
      </c>
      <c r="I18" s="69">
        <v>536.40254013161939</v>
      </c>
      <c r="J18" s="70">
        <v>91.863972435642779</v>
      </c>
      <c r="K18" s="70">
        <v>50.807576550313151</v>
      </c>
      <c r="L18" s="27">
        <v>485.59496358130622</v>
      </c>
      <c r="M18" s="10">
        <v>1930</v>
      </c>
      <c r="O18" s="37"/>
      <c r="P18" s="39"/>
    </row>
    <row r="19" spans="2:16" ht="14.4" x14ac:dyDescent="0.3">
      <c r="B19" s="9">
        <v>1931</v>
      </c>
      <c r="C19" s="35">
        <v>0.4621652317484205</v>
      </c>
      <c r="D19" s="35">
        <v>0.39438902919088209</v>
      </c>
      <c r="E19" s="36">
        <v>0.14344573906069741</v>
      </c>
      <c r="F19" s="28">
        <v>3.2218819100151914</v>
      </c>
      <c r="G19" s="29"/>
      <c r="H19" s="11">
        <v>117.04023762291659</v>
      </c>
      <c r="I19" s="69">
        <v>540.91928544885445</v>
      </c>
      <c r="J19" s="70">
        <v>92.318771384744451</v>
      </c>
      <c r="K19" s="70">
        <v>41.972308464147275</v>
      </c>
      <c r="L19" s="27">
        <v>498.94697698470719</v>
      </c>
      <c r="M19" s="10">
        <v>1931</v>
      </c>
      <c r="O19" s="37"/>
      <c r="P19" s="39"/>
    </row>
    <row r="20" spans="2:16" ht="14.4" x14ac:dyDescent="0.3">
      <c r="B20" s="9">
        <v>1932</v>
      </c>
      <c r="C20" s="35">
        <v>0.45111232799782541</v>
      </c>
      <c r="D20" s="35">
        <v>0.39841704751233342</v>
      </c>
      <c r="E20" s="36">
        <v>0.15047062448984119</v>
      </c>
      <c r="F20" s="28">
        <v>2.9980092760782129</v>
      </c>
      <c r="G20" s="29"/>
      <c r="H20" s="11">
        <v>115.69074054752913</v>
      </c>
      <c r="I20" s="69">
        <v>521.8951929618828</v>
      </c>
      <c r="J20" s="70">
        <v>92.186326546923908</v>
      </c>
      <c r="K20" s="70">
        <v>43.52014494469725</v>
      </c>
      <c r="L20" s="27">
        <v>478.37504801718558</v>
      </c>
      <c r="M20" s="10">
        <v>1932</v>
      </c>
      <c r="O20" s="37"/>
      <c r="P20" s="39"/>
    </row>
    <row r="21" spans="2:16" ht="14.4" x14ac:dyDescent="0.3">
      <c r="B21" s="9">
        <v>1933</v>
      </c>
      <c r="C21" s="35">
        <v>0.45587132622818116</v>
      </c>
      <c r="D21" s="35">
        <v>0.39889723332809224</v>
      </c>
      <c r="E21" s="36">
        <v>0.1452314404437266</v>
      </c>
      <c r="F21" s="28">
        <v>3.1389300060328149</v>
      </c>
      <c r="G21" s="29"/>
      <c r="H21" s="11">
        <v>113.85295043874726</v>
      </c>
      <c r="I21" s="69">
        <v>519.02295511503087</v>
      </c>
      <c r="J21" s="70">
        <v>90.831253872513372</v>
      </c>
      <c r="K21" s="70">
        <v>41.337569977468696</v>
      </c>
      <c r="L21" s="27">
        <v>477.68538513756215</v>
      </c>
      <c r="M21" s="10">
        <v>1933</v>
      </c>
      <c r="O21" s="37"/>
      <c r="P21" s="39"/>
    </row>
    <row r="22" spans="2:16" ht="14.4" x14ac:dyDescent="0.3">
      <c r="B22" s="9">
        <v>1934</v>
      </c>
      <c r="C22" s="35">
        <v>0.48830060110203455</v>
      </c>
      <c r="D22" s="35">
        <v>0.38684129461028649</v>
      </c>
      <c r="E22" s="36">
        <v>0.12485810428767896</v>
      </c>
      <c r="F22" s="28">
        <v>3.9108442650784361</v>
      </c>
      <c r="G22" s="29"/>
      <c r="H22" s="11">
        <v>134.1304902988463</v>
      </c>
      <c r="I22" s="69">
        <v>654.95999039037258</v>
      </c>
      <c r="J22" s="70">
        <v>103.77442502783634</v>
      </c>
      <c r="K22" s="70">
        <v>41.868196864727153</v>
      </c>
      <c r="L22" s="27">
        <v>613.09179352564547</v>
      </c>
      <c r="M22" s="10">
        <v>1934</v>
      </c>
      <c r="O22" s="37"/>
      <c r="P22" s="39"/>
    </row>
    <row r="23" spans="2:16" ht="14.4" x14ac:dyDescent="0.3">
      <c r="B23" s="9">
        <v>1935</v>
      </c>
      <c r="C23" s="35">
        <v>0.44021534986987876</v>
      </c>
      <c r="D23" s="35">
        <v>0.3917082661297262</v>
      </c>
      <c r="E23" s="36">
        <v>0.16807638400039504</v>
      </c>
      <c r="F23" s="28">
        <v>2.6191386284752776</v>
      </c>
      <c r="G23" s="29"/>
      <c r="H23" s="11">
        <v>133.07171897930232</v>
      </c>
      <c r="I23" s="69">
        <v>585.80213328259754</v>
      </c>
      <c r="J23" s="70">
        <v>104.25058462456938</v>
      </c>
      <c r="K23" s="70">
        <v>55.915533346894684</v>
      </c>
      <c r="L23" s="27">
        <v>529.88659993570286</v>
      </c>
      <c r="M23" s="10">
        <v>1935</v>
      </c>
      <c r="O23" s="37"/>
      <c r="P23" s="39"/>
    </row>
    <row r="24" spans="2:16" ht="14.4" x14ac:dyDescent="0.3">
      <c r="B24" s="9">
        <v>1936</v>
      </c>
      <c r="C24" s="35">
        <v>0.44862447490136115</v>
      </c>
      <c r="D24" s="35">
        <v>0.37862946817411797</v>
      </c>
      <c r="E24" s="36">
        <v>0.17274605692452089</v>
      </c>
      <c r="F24" s="28">
        <v>2.5970171643187299</v>
      </c>
      <c r="G24" s="29"/>
      <c r="H24" s="11">
        <v>130.38818237667854</v>
      </c>
      <c r="I24" s="69">
        <v>584.95329852080317</v>
      </c>
      <c r="J24" s="70">
        <v>98.737616298943394</v>
      </c>
      <c r="K24" s="70">
        <v>56.310110937816304</v>
      </c>
      <c r="L24" s="27">
        <v>528.64318758298691</v>
      </c>
      <c r="M24" s="10">
        <v>1936</v>
      </c>
      <c r="O24" s="37"/>
      <c r="P24" s="39"/>
    </row>
    <row r="25" spans="2:16" ht="14.4" x14ac:dyDescent="0.3">
      <c r="B25" s="9">
        <v>1937</v>
      </c>
      <c r="C25" s="35">
        <v>0.51715604103325297</v>
      </c>
      <c r="D25" s="35">
        <v>0.31967800419905579</v>
      </c>
      <c r="E25" s="36">
        <v>0.16316595476769122</v>
      </c>
      <c r="F25" s="28">
        <v>3.1695094835779796</v>
      </c>
      <c r="G25" s="29"/>
      <c r="H25" s="11">
        <v>145.23014172822775</v>
      </c>
      <c r="I25" s="69">
        <v>751.06645134868495</v>
      </c>
      <c r="J25" s="70">
        <v>92.853763714451716</v>
      </c>
      <c r="K25" s="70">
        <v>59.241536840333481</v>
      </c>
      <c r="L25" s="27">
        <v>691.82491450835141</v>
      </c>
      <c r="M25" s="10">
        <v>1937</v>
      </c>
      <c r="O25" s="37"/>
      <c r="P25" s="39"/>
    </row>
    <row r="26" spans="2:16" ht="14.4" x14ac:dyDescent="0.3">
      <c r="B26" s="9">
        <v>1938</v>
      </c>
      <c r="C26" s="35">
        <v>0.50621108406750537</v>
      </c>
      <c r="D26" s="35">
        <v>0.33702999217639829</v>
      </c>
      <c r="E26" s="36">
        <v>0.15675892375609632</v>
      </c>
      <c r="F26" s="28">
        <v>3.2292329644666813</v>
      </c>
      <c r="G26" s="29"/>
      <c r="H26" s="11">
        <v>143.46657264886537</v>
      </c>
      <c r="I26" s="69">
        <v>726.24369268031649</v>
      </c>
      <c r="J26" s="70">
        <v>96.705075714843545</v>
      </c>
      <c r="K26" s="70">
        <v>56.224163808529845</v>
      </c>
      <c r="L26" s="27">
        <v>670.01952887178663</v>
      </c>
      <c r="M26" s="10">
        <v>1938</v>
      </c>
      <c r="O26" s="37"/>
      <c r="P26" s="39"/>
    </row>
    <row r="27" spans="2:16" ht="14.4" x14ac:dyDescent="0.3">
      <c r="B27" s="9">
        <v>1939</v>
      </c>
      <c r="C27" s="35">
        <v>0.49334026020027649</v>
      </c>
      <c r="D27" s="35">
        <v>0.34773357419905054</v>
      </c>
      <c r="E27" s="36">
        <v>0.15892616560067291</v>
      </c>
      <c r="F27" s="28">
        <v>3.1042104258644976</v>
      </c>
      <c r="G27" s="29"/>
      <c r="H27" s="11">
        <v>140.34938095769593</v>
      </c>
      <c r="I27" s="69">
        <v>692.40000120617435</v>
      </c>
      <c r="J27" s="70">
        <v>97.608383754087541</v>
      </c>
      <c r="K27" s="70">
        <v>55.762972400086781</v>
      </c>
      <c r="L27" s="27">
        <v>636.63702880608753</v>
      </c>
      <c r="M27" s="10">
        <v>1939</v>
      </c>
      <c r="O27" s="37"/>
      <c r="P27" s="39"/>
    </row>
    <row r="28" spans="2:16" ht="14.4" x14ac:dyDescent="0.3">
      <c r="B28" s="9">
        <v>1940</v>
      </c>
      <c r="C28" s="35">
        <v>0.46718797105059595</v>
      </c>
      <c r="D28" s="35">
        <v>0.36102861280180909</v>
      </c>
      <c r="E28" s="36">
        <v>0.17178341614759496</v>
      </c>
      <c r="F28" s="28">
        <v>2.7196337197601874</v>
      </c>
      <c r="G28" s="29"/>
      <c r="H28" s="11">
        <v>133.36863454954246</v>
      </c>
      <c r="I28" s="69">
        <v>623.08221776989149</v>
      </c>
      <c r="J28" s="70">
        <v>96.299786245385491</v>
      </c>
      <c r="K28" s="70">
        <v>57.276299124651409</v>
      </c>
      <c r="L28" s="27">
        <v>565.80591864524013</v>
      </c>
      <c r="M28" s="10">
        <v>1940</v>
      </c>
      <c r="O28" s="37"/>
      <c r="P28" s="39"/>
    </row>
    <row r="29" spans="2:16" ht="14.4" x14ac:dyDescent="0.3">
      <c r="B29" s="9">
        <v>1941</v>
      </c>
      <c r="C29" s="35">
        <v>0.49123466663306981</v>
      </c>
      <c r="D29" s="35">
        <v>0.34218724973196513</v>
      </c>
      <c r="E29" s="36">
        <v>0.16657808363496504</v>
      </c>
      <c r="F29" s="28">
        <v>2.9489753748731369</v>
      </c>
      <c r="G29" s="29"/>
      <c r="H29" s="11">
        <v>138.5543365931722</v>
      </c>
      <c r="I29" s="69">
        <v>680.6269334691309</v>
      </c>
      <c r="J29" s="70">
        <v>94.82305475450913</v>
      </c>
      <c r="K29" s="70">
        <v>57.700289672511332</v>
      </c>
      <c r="L29" s="27">
        <v>622.9266437966196</v>
      </c>
      <c r="M29" s="10">
        <v>1941</v>
      </c>
      <c r="O29" s="37"/>
      <c r="P29" s="39"/>
    </row>
    <row r="30" spans="2:16" ht="14.4" x14ac:dyDescent="0.3">
      <c r="B30" s="9">
        <v>1942</v>
      </c>
      <c r="C30" s="35">
        <v>0.54384169125448445</v>
      </c>
      <c r="D30" s="35">
        <v>0.30946701777204411</v>
      </c>
      <c r="E30" s="36">
        <v>0.14669129097347147</v>
      </c>
      <c r="F30" s="28">
        <v>3.7073890866011672</v>
      </c>
      <c r="G30" s="29"/>
      <c r="H30" s="11">
        <v>147.10981593305829</v>
      </c>
      <c r="I30" s="69">
        <v>800.04451097170318</v>
      </c>
      <c r="J30" s="70">
        <v>91.051272043595773</v>
      </c>
      <c r="K30" s="70">
        <v>53.949322035225201</v>
      </c>
      <c r="L30" s="27">
        <v>746.09518893647794</v>
      </c>
      <c r="M30" s="10">
        <v>1942</v>
      </c>
      <c r="O30" s="37"/>
      <c r="P30" s="39"/>
    </row>
    <row r="31" spans="2:16" ht="14.4" x14ac:dyDescent="0.3">
      <c r="B31" s="9">
        <v>1943</v>
      </c>
      <c r="C31" s="35">
        <v>0.55230440798415004</v>
      </c>
      <c r="D31" s="35">
        <v>0.30258729127708717</v>
      </c>
      <c r="E31" s="36">
        <v>0.14510830073876282</v>
      </c>
      <c r="F31" s="28">
        <v>3.8061530951179612</v>
      </c>
      <c r="G31" s="29"/>
      <c r="H31" s="11">
        <v>152.22064781790033</v>
      </c>
      <c r="I31" s="69">
        <v>840.72134776029236</v>
      </c>
      <c r="J31" s="70">
        <v>92.120066999323825</v>
      </c>
      <c r="K31" s="70">
        <v>55.22119885552295</v>
      </c>
      <c r="L31" s="27">
        <v>785.50014890476939</v>
      </c>
      <c r="M31" s="10">
        <v>1943</v>
      </c>
      <c r="O31" s="37"/>
      <c r="P31" s="39"/>
    </row>
    <row r="32" spans="2:16" ht="14.4" x14ac:dyDescent="0.3">
      <c r="B32" s="9">
        <v>1944</v>
      </c>
      <c r="C32" s="35">
        <v>0.55368757909755539</v>
      </c>
      <c r="D32" s="35">
        <v>0.29160868242093024</v>
      </c>
      <c r="E32" s="36">
        <v>0.15470373848151436</v>
      </c>
      <c r="F32" s="28">
        <v>3.579018739509749</v>
      </c>
      <c r="G32" s="29"/>
      <c r="H32" s="11">
        <v>168.11586293492803</v>
      </c>
      <c r="I32" s="69">
        <v>930.83665156336747</v>
      </c>
      <c r="J32" s="70">
        <v>98.048090569024126</v>
      </c>
      <c r="K32" s="70">
        <v>65.020381235198045</v>
      </c>
      <c r="L32" s="27">
        <v>865.81627032816937</v>
      </c>
      <c r="M32" s="10">
        <v>1944</v>
      </c>
      <c r="O32" s="37"/>
      <c r="P32" s="39"/>
    </row>
    <row r="33" spans="2:16" ht="14.4" x14ac:dyDescent="0.3">
      <c r="B33" s="9">
        <v>1945</v>
      </c>
      <c r="C33" s="35">
        <v>0.53261729304997563</v>
      </c>
      <c r="D33" s="35">
        <v>0.31642082400873983</v>
      </c>
      <c r="E33" s="36">
        <v>0.15096188294128451</v>
      </c>
      <c r="F33" s="28">
        <v>3.5281574571849577</v>
      </c>
      <c r="G33" s="29"/>
      <c r="H33" s="11">
        <v>154.26362996338182</v>
      </c>
      <c r="I33" s="69">
        <v>821.6347700715952</v>
      </c>
      <c r="J33" s="70">
        <v>97.624449815185201</v>
      </c>
      <c r="K33" s="70">
        <v>58.219820121574188</v>
      </c>
      <c r="L33" s="27">
        <v>763.41494995002097</v>
      </c>
      <c r="M33" s="10">
        <v>1945</v>
      </c>
      <c r="O33" s="37"/>
      <c r="P33" s="39"/>
    </row>
    <row r="34" spans="2:16" ht="14.4" x14ac:dyDescent="0.3">
      <c r="B34" s="9">
        <v>1946</v>
      </c>
      <c r="C34" s="35">
        <v>0.55111756218546859</v>
      </c>
      <c r="D34" s="35">
        <v>0.30682923491652653</v>
      </c>
      <c r="E34" s="36">
        <v>0.14205320289800488</v>
      </c>
      <c r="F34" s="28">
        <v>3.8796560087502887</v>
      </c>
      <c r="G34" s="29"/>
      <c r="H34" s="11">
        <v>163.0004760329798</v>
      </c>
      <c r="I34" s="69">
        <v>898.32424986366732</v>
      </c>
      <c r="J34" s="70">
        <v>100.02662270445762</v>
      </c>
      <c r="K34" s="70">
        <v>57.886849235960653</v>
      </c>
      <c r="L34" s="27">
        <v>840.43740062770667</v>
      </c>
      <c r="M34" s="10">
        <v>1946</v>
      </c>
      <c r="O34" s="37"/>
      <c r="P34" s="39"/>
    </row>
    <row r="35" spans="2:16" ht="14.4" x14ac:dyDescent="0.3">
      <c r="B35" s="9">
        <v>1947</v>
      </c>
      <c r="C35" s="35">
        <v>0.53855966253210874</v>
      </c>
      <c r="D35" s="35">
        <v>0.31240089760196771</v>
      </c>
      <c r="E35" s="36">
        <v>0.14903943986592355</v>
      </c>
      <c r="F35" s="28">
        <v>3.6135378864587726</v>
      </c>
      <c r="G35" s="29"/>
      <c r="H35" s="11">
        <v>184.37232080684984</v>
      </c>
      <c r="I35" s="69">
        <v>992.95494873998746</v>
      </c>
      <c r="J35" s="70">
        <v>115.19615702603568</v>
      </c>
      <c r="K35" s="70">
        <v>68.696868549583144</v>
      </c>
      <c r="L35" s="27">
        <v>924.25808019040437</v>
      </c>
      <c r="M35" s="10">
        <v>1947</v>
      </c>
      <c r="O35" s="37"/>
      <c r="P35" s="39"/>
    </row>
    <row r="36" spans="2:16" ht="14.4" x14ac:dyDescent="0.3">
      <c r="B36" s="9">
        <v>1948</v>
      </c>
      <c r="C36" s="35">
        <v>0.45907519776198769</v>
      </c>
      <c r="D36" s="35">
        <v>0.37194826224058175</v>
      </c>
      <c r="E36" s="36">
        <v>0.16897653999743054</v>
      </c>
      <c r="F36" s="28">
        <v>2.7167984252072412</v>
      </c>
      <c r="G36" s="29"/>
      <c r="H36" s="11">
        <v>186.29116987057387</v>
      </c>
      <c r="I36" s="69">
        <v>855.21655649645732</v>
      </c>
      <c r="J36" s="70">
        <v>138.58135380824993</v>
      </c>
      <c r="K36" s="70">
        <v>78.697093292007878</v>
      </c>
      <c r="L36" s="27">
        <v>776.51946320444949</v>
      </c>
      <c r="M36" s="10">
        <v>1948</v>
      </c>
      <c r="O36" s="37"/>
      <c r="P36" s="39"/>
    </row>
    <row r="37" spans="2:16" ht="14.4" x14ac:dyDescent="0.3">
      <c r="B37" s="9">
        <v>1949</v>
      </c>
      <c r="C37" s="35">
        <v>0.38971726439478127</v>
      </c>
      <c r="D37" s="35">
        <v>0.41888259511458381</v>
      </c>
      <c r="E37" s="36">
        <v>0.19140014049063495</v>
      </c>
      <c r="F37" s="28">
        <v>2.0361388627812937</v>
      </c>
      <c r="G37" s="29"/>
      <c r="H37" s="11">
        <v>168.8205823715553</v>
      </c>
      <c r="I37" s="69">
        <v>657.92295535376365</v>
      </c>
      <c r="J37" s="70">
        <v>141.43200730510489</v>
      </c>
      <c r="K37" s="70">
        <v>80.780707959066234</v>
      </c>
      <c r="L37" s="27">
        <v>577.14224739469739</v>
      </c>
      <c r="M37" s="10">
        <v>1949</v>
      </c>
      <c r="O37" s="37"/>
      <c r="P37" s="39"/>
    </row>
    <row r="38" spans="2:16" ht="14.4" x14ac:dyDescent="0.3">
      <c r="B38" s="9">
        <v>1950</v>
      </c>
      <c r="C38" s="35">
        <v>0.41928999392464505</v>
      </c>
      <c r="D38" s="35">
        <v>0.40199202195515094</v>
      </c>
      <c r="E38" s="36">
        <v>0.17871798412020404</v>
      </c>
      <c r="F38" s="28">
        <v>2.3460984969628718</v>
      </c>
      <c r="G38" s="29"/>
      <c r="H38" s="11">
        <v>166.36478257114919</v>
      </c>
      <c r="I38" s="69">
        <v>697.55088673532043</v>
      </c>
      <c r="J38" s="70">
        <v>133.75463065581064</v>
      </c>
      <c r="K38" s="70">
        <v>74.330946424279588</v>
      </c>
      <c r="L38" s="27">
        <v>623.21994031104089</v>
      </c>
      <c r="M38" s="10">
        <v>1950</v>
      </c>
      <c r="O38" s="37"/>
      <c r="P38" s="39"/>
    </row>
    <row r="39" spans="2:16" ht="14.4" x14ac:dyDescent="0.3">
      <c r="B39" s="9">
        <v>1951</v>
      </c>
      <c r="C39" s="35">
        <v>0.44199616087296767</v>
      </c>
      <c r="D39" s="35">
        <v>0.38331249935671557</v>
      </c>
      <c r="E39" s="36">
        <v>0.17469133977031676</v>
      </c>
      <c r="F39" s="28">
        <v>2.530154966205548</v>
      </c>
      <c r="G39" s="33"/>
      <c r="H39" s="11">
        <v>170.96978168595766</v>
      </c>
      <c r="I39" s="69">
        <v>755.67987130482697</v>
      </c>
      <c r="J39" s="70">
        <v>131.06970866503289</v>
      </c>
      <c r="K39" s="70">
        <v>74.667350557396261</v>
      </c>
      <c r="L39" s="27">
        <v>681.0125207474307</v>
      </c>
      <c r="M39" s="10">
        <v>1951</v>
      </c>
      <c r="O39" s="37"/>
      <c r="P39" s="39"/>
    </row>
    <row r="40" spans="2:16" ht="14.4" x14ac:dyDescent="0.3">
      <c r="B40" s="9">
        <v>1952</v>
      </c>
      <c r="C40" s="35">
        <v>0.39256222801473034</v>
      </c>
      <c r="D40" s="35">
        <v>0.4179274599535292</v>
      </c>
      <c r="E40" s="36">
        <v>0.18951031203174049</v>
      </c>
      <c r="F40" s="28">
        <v>2.0714557630456611</v>
      </c>
      <c r="G40" s="33"/>
      <c r="H40" s="11">
        <v>147.29860200171964</v>
      </c>
      <c r="I40" s="69">
        <v>578.23867385250082</v>
      </c>
      <c r="J40" s="70">
        <v>123.12026117856905</v>
      </c>
      <c r="K40" s="70">
        <v>69.786510067962595</v>
      </c>
      <c r="L40" s="27">
        <v>508.45216378453824</v>
      </c>
      <c r="M40" s="10">
        <v>1952</v>
      </c>
      <c r="O40" s="37"/>
      <c r="P40" s="39"/>
    </row>
    <row r="41" spans="2:16" ht="14.4" x14ac:dyDescent="0.3">
      <c r="B41" s="9">
        <v>1953</v>
      </c>
      <c r="C41" s="35">
        <v>0.42015564629891899</v>
      </c>
      <c r="D41" s="35">
        <v>0.41030707255951138</v>
      </c>
      <c r="E41" s="36">
        <v>0.1695372811415696</v>
      </c>
      <c r="F41" s="28">
        <v>2.4782492881201406</v>
      </c>
      <c r="G41" s="33"/>
      <c r="H41" s="11">
        <v>157.82382904783682</v>
      </c>
      <c r="I41" s="69">
        <v>663.1057289496398</v>
      </c>
      <c r="J41" s="70">
        <v>129.51246655350141</v>
      </c>
      <c r="K41" s="70">
        <v>66.892557190305325</v>
      </c>
      <c r="L41" s="27">
        <v>596.2131717593345</v>
      </c>
      <c r="M41" s="10">
        <v>1953</v>
      </c>
      <c r="O41" s="37"/>
      <c r="P41" s="39"/>
    </row>
    <row r="42" spans="2:16" ht="14.4" x14ac:dyDescent="0.3">
      <c r="B42" s="9">
        <v>1954</v>
      </c>
      <c r="C42" s="35">
        <v>0.41154323157395195</v>
      </c>
      <c r="D42" s="35">
        <v>0.39967302495964407</v>
      </c>
      <c r="E42" s="36">
        <v>0.18878374346640392</v>
      </c>
      <c r="F42" s="28">
        <v>2.1799717709654933</v>
      </c>
      <c r="G42" s="33"/>
      <c r="H42" s="11">
        <v>169.61898419872389</v>
      </c>
      <c r="I42" s="69">
        <v>698.0554489343391</v>
      </c>
      <c r="J42" s="70">
        <v>135.5842650105721</v>
      </c>
      <c r="K42" s="70">
        <v>80.053267000009782</v>
      </c>
      <c r="L42" s="27">
        <v>618.00218193432931</v>
      </c>
      <c r="M42" s="10">
        <v>1954</v>
      </c>
      <c r="O42" s="37"/>
      <c r="P42" s="39"/>
    </row>
    <row r="43" spans="2:16" ht="14.4" x14ac:dyDescent="0.3">
      <c r="B43" s="9">
        <v>1955</v>
      </c>
      <c r="C43" s="35">
        <v>0.48804397002865318</v>
      </c>
      <c r="D43" s="35">
        <v>0.34668986176097627</v>
      </c>
      <c r="E43" s="36">
        <v>0.16526616821037055</v>
      </c>
      <c r="F43" s="28">
        <v>2.9530785115524214</v>
      </c>
      <c r="G43" s="33"/>
      <c r="H43" s="11">
        <v>177.7559646646707</v>
      </c>
      <c r="I43" s="69">
        <v>867.52726691218879</v>
      </c>
      <c r="J43" s="70">
        <v>123.25238163356734</v>
      </c>
      <c r="K43" s="70">
        <v>73.44261789167038</v>
      </c>
      <c r="L43" s="27">
        <v>794.08464902051844</v>
      </c>
      <c r="M43" s="10">
        <v>1955</v>
      </c>
      <c r="O43" s="37"/>
      <c r="P43" s="39"/>
    </row>
    <row r="44" spans="2:16" ht="14.4" x14ac:dyDescent="0.3">
      <c r="B44" s="9">
        <v>1956</v>
      </c>
      <c r="C44" s="35">
        <v>0.3940978231368385</v>
      </c>
      <c r="D44" s="35">
        <v>0.41279446158052974</v>
      </c>
      <c r="E44" s="36">
        <v>0.19310771528263176</v>
      </c>
      <c r="F44" s="28">
        <v>2.0408186309906795</v>
      </c>
      <c r="G44" s="33"/>
      <c r="H44" s="11">
        <v>180.27150979046601</v>
      </c>
      <c r="I44" s="69">
        <v>710.44609582013913</v>
      </c>
      <c r="J44" s="70">
        <v>148.83016164452923</v>
      </c>
      <c r="K44" s="70">
        <v>87.029548465468679</v>
      </c>
      <c r="L44" s="27">
        <v>623.41654735467046</v>
      </c>
      <c r="M44" s="10">
        <v>1956</v>
      </c>
      <c r="O44" s="37"/>
      <c r="P44" s="39"/>
    </row>
    <row r="45" spans="2:16" ht="14.4" x14ac:dyDescent="0.3">
      <c r="B45" s="9">
        <v>1957</v>
      </c>
      <c r="C45" s="35">
        <v>0.46568490057749162</v>
      </c>
      <c r="D45" s="35">
        <v>0.36712319445703134</v>
      </c>
      <c r="E45" s="36">
        <v>0.16719190496547695</v>
      </c>
      <c r="F45" s="28">
        <v>2.7853316263945302</v>
      </c>
      <c r="G45" s="33"/>
      <c r="H45" s="11">
        <v>182.89799852328079</v>
      </c>
      <c r="I45" s="69">
        <v>851.72836258136226</v>
      </c>
      <c r="J45" s="70">
        <v>134.29219495532848</v>
      </c>
      <c r="K45" s="70">
        <v>76.447661968700757</v>
      </c>
      <c r="L45" s="27">
        <v>775.28070061266146</v>
      </c>
      <c r="M45" s="10">
        <v>1957</v>
      </c>
      <c r="O45" s="37"/>
      <c r="P45" s="39"/>
    </row>
    <row r="46" spans="2:16" ht="14.4" x14ac:dyDescent="0.3">
      <c r="B46" s="9">
        <v>1958</v>
      </c>
      <c r="C46" s="35">
        <v>0.42194725525495308</v>
      </c>
      <c r="D46" s="35">
        <v>0.39905388896486138</v>
      </c>
      <c r="E46" s="36">
        <v>0.1789988557801856</v>
      </c>
      <c r="F46" s="28">
        <v>2.3572623043641872</v>
      </c>
      <c r="G46" s="33"/>
      <c r="H46" s="11">
        <v>199.70372301087571</v>
      </c>
      <c r="I46" s="69">
        <v>842.64437788634416</v>
      </c>
      <c r="J46" s="70">
        <v>159.38509461650284</v>
      </c>
      <c r="K46" s="70">
        <v>89.366844784974688</v>
      </c>
      <c r="L46" s="27">
        <v>753.2775331013695</v>
      </c>
      <c r="M46" s="10">
        <v>1958</v>
      </c>
      <c r="O46" s="37"/>
      <c r="P46" s="39"/>
    </row>
    <row r="47" spans="2:16" ht="14.4" x14ac:dyDescent="0.3">
      <c r="B47" s="9">
        <v>1959</v>
      </c>
      <c r="C47" s="35">
        <v>0.53379337797742832</v>
      </c>
      <c r="D47" s="35">
        <v>0.31398323871721712</v>
      </c>
      <c r="E47" s="36">
        <v>0.15222338330535456</v>
      </c>
      <c r="F47" s="28">
        <v>3.5066450790064114</v>
      </c>
      <c r="G47" s="33"/>
      <c r="H47" s="11">
        <v>182.40988751707235</v>
      </c>
      <c r="I47" s="69">
        <v>973.69190034220776</v>
      </c>
      <c r="J47" s="70">
        <v>114.54729451330731</v>
      </c>
      <c r="K47" s="70">
        <v>69.417625565494788</v>
      </c>
      <c r="L47" s="27">
        <v>904.27427477671301</v>
      </c>
      <c r="M47" s="10">
        <v>1959</v>
      </c>
      <c r="O47" s="37"/>
      <c r="P47" s="39"/>
    </row>
    <row r="48" spans="2:16" ht="14.4" x14ac:dyDescent="0.3">
      <c r="B48" s="9">
        <v>1960</v>
      </c>
      <c r="C48" s="35">
        <v>0.54738468238945881</v>
      </c>
      <c r="D48" s="35">
        <v>0.30918684431968674</v>
      </c>
      <c r="E48" s="36">
        <v>0.14342847329085445</v>
      </c>
      <c r="F48" s="28">
        <v>3.816429679757054</v>
      </c>
      <c r="G48" s="33"/>
      <c r="H48" s="11">
        <v>187.99748820015949</v>
      </c>
      <c r="I48" s="69">
        <v>1029.0694536846033</v>
      </c>
      <c r="J48" s="70">
        <v>116.25270023326972</v>
      </c>
      <c r="K48" s="70">
        <v>67.410481787660743</v>
      </c>
      <c r="L48" s="27">
        <v>961.6589718969426</v>
      </c>
      <c r="M48" s="10">
        <v>1960</v>
      </c>
      <c r="O48" s="37"/>
      <c r="P48" s="39"/>
    </row>
    <row r="49" spans="2:16" ht="14.4" x14ac:dyDescent="0.3">
      <c r="B49" s="9">
        <v>1961</v>
      </c>
      <c r="C49" s="35">
        <v>0.53831257112835385</v>
      </c>
      <c r="D49" s="35">
        <v>0.31621178255532489</v>
      </c>
      <c r="E49" s="36">
        <v>0.14547564631632123</v>
      </c>
      <c r="F49" s="28">
        <v>3.700362120803717</v>
      </c>
      <c r="G49" s="33"/>
      <c r="H49" s="11">
        <v>191.62269904800354</v>
      </c>
      <c r="I49" s="69">
        <v>1031.5290781108554</v>
      </c>
      <c r="J49" s="70">
        <v>121.18671048806351</v>
      </c>
      <c r="K49" s="70">
        <v>69.691089982215573</v>
      </c>
      <c r="L49" s="27">
        <v>961.83798812863984</v>
      </c>
      <c r="M49" s="10">
        <v>1961</v>
      </c>
      <c r="O49" s="37"/>
      <c r="P49" s="39"/>
    </row>
    <row r="50" spans="2:16" ht="14.4" x14ac:dyDescent="0.3">
      <c r="B50" s="9">
        <v>1962</v>
      </c>
      <c r="C50" s="35">
        <v>0.52910725185765139</v>
      </c>
      <c r="D50" s="35">
        <v>0.32043277636625783</v>
      </c>
      <c r="E50" s="36">
        <v>0.15045997177609077</v>
      </c>
      <c r="F50" s="28">
        <v>3.5165981065385958</v>
      </c>
      <c r="G50" s="33"/>
      <c r="H50" s="11">
        <v>190.98340671938197</v>
      </c>
      <c r="I50" s="69">
        <v>1010.507054797043</v>
      </c>
      <c r="J50" s="70">
        <v>122.39468650995558</v>
      </c>
      <c r="K50" s="70">
        <v>71.838394961749685</v>
      </c>
      <c r="L50" s="27">
        <v>938.66865983529328</v>
      </c>
      <c r="M50" s="10">
        <v>1962</v>
      </c>
      <c r="O50" s="37"/>
      <c r="P50" s="39"/>
    </row>
    <row r="51" spans="2:16" ht="14.4" x14ac:dyDescent="0.3">
      <c r="B51" s="9">
        <v>1963</v>
      </c>
      <c r="C51" s="35">
        <v>0.51325805248195755</v>
      </c>
      <c r="D51" s="35">
        <v>0.33020711959634963</v>
      </c>
      <c r="E51" s="36">
        <v>0.15653482792169282</v>
      </c>
      <c r="F51" s="28">
        <v>3.2788744798615483</v>
      </c>
      <c r="G51" s="33"/>
      <c r="H51" s="11">
        <v>190.11210620839822</v>
      </c>
      <c r="I51" s="69">
        <v>975.76569385765538</v>
      </c>
      <c r="J51" s="70">
        <v>125.55274198294094</v>
      </c>
      <c r="K51" s="70">
        <v>74.39791457790551</v>
      </c>
      <c r="L51" s="27">
        <v>901.36777927974981</v>
      </c>
      <c r="M51" s="10">
        <v>1963</v>
      </c>
      <c r="O51" s="37"/>
      <c r="P51" s="39"/>
    </row>
    <row r="52" spans="2:16" ht="14.4" x14ac:dyDescent="0.3">
      <c r="B52" s="9">
        <v>1964</v>
      </c>
      <c r="C52" s="35">
        <v>0.52810546373476819</v>
      </c>
      <c r="D52" s="35">
        <v>0.31871678012185278</v>
      </c>
      <c r="E52" s="36">
        <v>0.15317775614337903</v>
      </c>
      <c r="F52" s="28">
        <v>3.4476641846120626</v>
      </c>
      <c r="G52" s="33"/>
      <c r="H52" s="11">
        <v>211.77652938244941</v>
      </c>
      <c r="I52" s="69">
        <v>1118.403422576582</v>
      </c>
      <c r="J52" s="70">
        <v>134.99346710031045</v>
      </c>
      <c r="K52" s="70">
        <v>81.098633936589934</v>
      </c>
      <c r="L52" s="27">
        <v>1037.304788639992</v>
      </c>
      <c r="M52" s="10">
        <v>1964</v>
      </c>
      <c r="O52" s="37"/>
      <c r="P52" s="39"/>
    </row>
    <row r="53" spans="2:16" ht="14.4" x14ac:dyDescent="0.3">
      <c r="B53" s="9">
        <v>1965</v>
      </c>
      <c r="C53" s="35">
        <v>0.52585605561668658</v>
      </c>
      <c r="D53" s="35">
        <v>0.32066175104878492</v>
      </c>
      <c r="E53" s="36">
        <v>0.15348219333452853</v>
      </c>
      <c r="F53" s="28">
        <v>3.4261697998446961</v>
      </c>
      <c r="G53" s="33"/>
      <c r="H53" s="11">
        <v>223.7410001155524</v>
      </c>
      <c r="I53" s="69">
        <v>1176.5555980049699</v>
      </c>
      <c r="J53" s="70">
        <v>143.49036175691884</v>
      </c>
      <c r="K53" s="70">
        <v>85.850648591489957</v>
      </c>
      <c r="L53" s="27">
        <v>1090.7049494134799</v>
      </c>
      <c r="M53" s="10">
        <v>1965</v>
      </c>
      <c r="O53" s="37"/>
      <c r="P53" s="39"/>
    </row>
    <row r="54" spans="2:16" ht="14.4" x14ac:dyDescent="0.3">
      <c r="B54" s="9">
        <v>1966</v>
      </c>
      <c r="C54" s="35">
        <v>0.47122530503119758</v>
      </c>
      <c r="D54" s="35">
        <v>0.35939926037349701</v>
      </c>
      <c r="E54" s="36">
        <v>0.16937543459530538</v>
      </c>
      <c r="F54" s="28">
        <v>2.7821348837103361</v>
      </c>
      <c r="G54" s="33"/>
      <c r="H54" s="11">
        <v>205.96520435660756</v>
      </c>
      <c r="I54" s="69">
        <v>970.56016248755338</v>
      </c>
      <c r="J54" s="70">
        <v>148.04748421688183</v>
      </c>
      <c r="K54" s="70">
        <v>87.213614998528215</v>
      </c>
      <c r="L54" s="27">
        <v>883.34654748902517</v>
      </c>
      <c r="M54" s="10">
        <v>1966</v>
      </c>
      <c r="O54" s="37"/>
      <c r="P54" s="39"/>
    </row>
    <row r="55" spans="2:16" ht="14.4" x14ac:dyDescent="0.3">
      <c r="B55" s="9">
        <v>1967</v>
      </c>
      <c r="C55" s="35">
        <v>0.45228871141093979</v>
      </c>
      <c r="D55" s="35">
        <v>0.3742970020336035</v>
      </c>
      <c r="E55" s="36">
        <v>0.17341428655545676</v>
      </c>
      <c r="F55" s="28">
        <v>2.6081398504978468</v>
      </c>
      <c r="G55" s="33"/>
      <c r="H55" s="11">
        <v>202.69650288794921</v>
      </c>
      <c r="I55" s="69">
        <v>916.77340098694378</v>
      </c>
      <c r="J55" s="70">
        <v>151.73738670731009</v>
      </c>
      <c r="K55" s="70">
        <v>87.876173588999478</v>
      </c>
      <c r="L55" s="27">
        <v>828.89722739794433</v>
      </c>
      <c r="M55" s="10">
        <v>1967</v>
      </c>
      <c r="O55" s="37"/>
      <c r="P55" s="39"/>
    </row>
    <row r="56" spans="2:16" ht="14.4" x14ac:dyDescent="0.3">
      <c r="B56" s="9">
        <v>1968</v>
      </c>
      <c r="C56" s="35">
        <v>0.48750931296735928</v>
      </c>
      <c r="D56" s="35">
        <v>0.35019357083514957</v>
      </c>
      <c r="E56" s="36">
        <v>0.16229711619749113</v>
      </c>
      <c r="F56" s="28">
        <v>3.0038076115544401</v>
      </c>
      <c r="G56" s="33"/>
      <c r="H56" s="11">
        <v>192.61239409255305</v>
      </c>
      <c r="I56" s="69">
        <v>939.0033591305878</v>
      </c>
      <c r="J56" s="70">
        <v>134.90324414875644</v>
      </c>
      <c r="K56" s="70">
        <v>78.151090262790078</v>
      </c>
      <c r="L56" s="27">
        <v>860.85226886779776</v>
      </c>
      <c r="M56" s="10">
        <v>1968</v>
      </c>
      <c r="O56" s="37"/>
      <c r="P56" s="39"/>
    </row>
    <row r="57" spans="2:16" ht="14.4" x14ac:dyDescent="0.3">
      <c r="B57" s="9">
        <v>1969</v>
      </c>
      <c r="C57" s="35">
        <v>0.46198223292822105</v>
      </c>
      <c r="D57" s="35">
        <v>0.36456256704134254</v>
      </c>
      <c r="E57" s="36">
        <v>0.17345520003043641</v>
      </c>
      <c r="F57" s="28">
        <v>2.6634095308019385</v>
      </c>
      <c r="G57" s="33"/>
      <c r="H57" s="11">
        <v>207.01333088728427</v>
      </c>
      <c r="I57" s="69">
        <v>956.36480849216252</v>
      </c>
      <c r="J57" s="70">
        <v>150.93862264009439</v>
      </c>
      <c r="K57" s="70">
        <v>89.768846795052013</v>
      </c>
      <c r="L57" s="27">
        <v>866.59596169711051</v>
      </c>
      <c r="M57" s="10">
        <v>1969</v>
      </c>
      <c r="O57" s="37"/>
      <c r="P57" s="39"/>
    </row>
    <row r="58" spans="2:16" ht="14.4" x14ac:dyDescent="0.3">
      <c r="B58" s="9">
        <v>1970</v>
      </c>
      <c r="C58" s="35">
        <v>0.48732262779538849</v>
      </c>
      <c r="D58" s="35">
        <v>0.34974571924532738</v>
      </c>
      <c r="E58" s="36">
        <v>0.16293165295928413</v>
      </c>
      <c r="F58" s="28">
        <v>2.9909635049069818</v>
      </c>
      <c r="G58" s="33"/>
      <c r="H58" s="11">
        <v>210.55782076342695</v>
      </c>
      <c r="I58" s="69">
        <v>1026.0959051730363</v>
      </c>
      <c r="J58" s="70">
        <v>147.28339293126697</v>
      </c>
      <c r="K58" s="70">
        <v>85.766334451224566</v>
      </c>
      <c r="L58" s="27">
        <v>940.32957072181171</v>
      </c>
      <c r="M58" s="10">
        <v>1970</v>
      </c>
      <c r="O58" s="37"/>
      <c r="P58" s="39"/>
    </row>
    <row r="59" spans="2:16" ht="14.4" x14ac:dyDescent="0.3">
      <c r="B59" s="9">
        <v>1971</v>
      </c>
      <c r="C59" s="35">
        <v>0.50692996403065582</v>
      </c>
      <c r="D59" s="35">
        <v>0.33454971723594751</v>
      </c>
      <c r="E59" s="36">
        <v>0.15852031873339664</v>
      </c>
      <c r="F59" s="28">
        <v>3.1978863535041402</v>
      </c>
      <c r="G59" s="33"/>
      <c r="H59" s="11">
        <v>230.30679675146445</v>
      </c>
      <c r="I59" s="69">
        <v>1167.4941619323542</v>
      </c>
      <c r="J59" s="70">
        <v>154.09814746143854</v>
      </c>
      <c r="K59" s="70">
        <v>91.270767068774347</v>
      </c>
      <c r="L59" s="27">
        <v>1076.2233948635799</v>
      </c>
      <c r="M59" s="10">
        <v>1971</v>
      </c>
      <c r="O59" s="37"/>
      <c r="P59" s="39"/>
    </row>
    <row r="60" spans="2:16" ht="14.4" x14ac:dyDescent="0.3">
      <c r="B60" s="9">
        <v>1972</v>
      </c>
      <c r="C60" s="35">
        <v>0.57822388913087386</v>
      </c>
      <c r="D60" s="35">
        <v>0.28925411648633403</v>
      </c>
      <c r="E60" s="36">
        <v>0.13252199438279211</v>
      </c>
      <c r="F60" s="28">
        <v>4.3632296044433501</v>
      </c>
      <c r="G60" s="33"/>
      <c r="H60" s="11">
        <v>245.80174590702595</v>
      </c>
      <c r="I60" s="69">
        <v>1421.2844147351939</v>
      </c>
      <c r="J60" s="70">
        <v>142.19833368627033</v>
      </c>
      <c r="K60" s="70">
        <v>81.435343975928461</v>
      </c>
      <c r="L60" s="27">
        <v>1339.8490707592655</v>
      </c>
      <c r="M60" s="10">
        <v>1972</v>
      </c>
      <c r="O60" s="37"/>
      <c r="P60" s="39"/>
    </row>
    <row r="61" spans="2:16" ht="14.4" x14ac:dyDescent="0.3">
      <c r="B61" s="9">
        <v>1973</v>
      </c>
      <c r="C61" s="35">
        <v>0.54858887268206236</v>
      </c>
      <c r="D61" s="35">
        <v>0.3045091201791702</v>
      </c>
      <c r="E61" s="36">
        <v>0.14690200713876747</v>
      </c>
      <c r="F61" s="28">
        <v>3.7343865027238938</v>
      </c>
      <c r="G61" s="33"/>
      <c r="H61" s="11">
        <v>264.3268618132978</v>
      </c>
      <c r="I61" s="69">
        <v>1450.0677514174431</v>
      </c>
      <c r="J61" s="70">
        <v>160.97988026097681</v>
      </c>
      <c r="K61" s="70">
        <v>97.075366352662684</v>
      </c>
      <c r="L61" s="27">
        <v>1352.9923850647804</v>
      </c>
      <c r="M61" s="10">
        <v>1973</v>
      </c>
      <c r="O61" s="37"/>
      <c r="P61" s="39"/>
    </row>
    <row r="62" spans="2:16" ht="14.4" x14ac:dyDescent="0.3">
      <c r="B62" s="9">
        <v>1974</v>
      </c>
      <c r="C62" s="35">
        <v>0.49008877354275665</v>
      </c>
      <c r="D62" s="35">
        <v>0.3389533471989199</v>
      </c>
      <c r="E62" s="36">
        <v>0.17095787925832351</v>
      </c>
      <c r="F62" s="28">
        <v>2.8667223509611679</v>
      </c>
      <c r="G62" s="33"/>
      <c r="H62" s="11">
        <v>281.50401870174289</v>
      </c>
      <c r="I62" s="69">
        <v>1379.6195927289439</v>
      </c>
      <c r="J62" s="70">
        <v>190.83345877780619</v>
      </c>
      <c r="K62" s="70">
        <v>120.3133250998635</v>
      </c>
      <c r="L62" s="27">
        <v>1259.3062676290804</v>
      </c>
      <c r="M62" s="10">
        <v>1974</v>
      </c>
      <c r="O62" s="37"/>
      <c r="P62" s="39"/>
    </row>
    <row r="63" spans="2:16" ht="14.4" x14ac:dyDescent="0.3">
      <c r="B63" s="9">
        <v>1975</v>
      </c>
      <c r="C63" s="35">
        <v>0.52759413625722351</v>
      </c>
      <c r="D63" s="35">
        <v>0.32323115482757492</v>
      </c>
      <c r="E63" s="36">
        <v>0.14917470891520154</v>
      </c>
      <c r="F63" s="28">
        <v>3.5367532478788664</v>
      </c>
      <c r="G63" s="33"/>
      <c r="H63" s="11">
        <v>290.78726913178986</v>
      </c>
      <c r="I63" s="69">
        <v>1534.1765809218346</v>
      </c>
      <c r="J63" s="70">
        <v>187.98300962125052</v>
      </c>
      <c r="K63" s="70">
        <v>108.44526557245281</v>
      </c>
      <c r="L63" s="27">
        <v>1425.7313153493817</v>
      </c>
      <c r="M63" s="10">
        <v>1975</v>
      </c>
      <c r="O63" s="37"/>
      <c r="P63" s="39"/>
    </row>
    <row r="64" spans="2:16" ht="14.4" x14ac:dyDescent="0.3">
      <c r="B64" s="9">
        <v>1976</v>
      </c>
      <c r="C64" s="35">
        <v>0.59493011237856808</v>
      </c>
      <c r="D64" s="35">
        <v>0.28707590411032063</v>
      </c>
      <c r="E64" s="36">
        <v>0.11799398351111129</v>
      </c>
      <c r="F64" s="28">
        <v>5.04203769273155</v>
      </c>
      <c r="G64" s="33"/>
      <c r="H64" s="11">
        <v>274.3269153629966</v>
      </c>
      <c r="I64" s="69">
        <v>1632.053425853735</v>
      </c>
      <c r="J64" s="70">
        <v>157.50529449925531</v>
      </c>
      <c r="K64" s="70">
        <v>80.922313819988602</v>
      </c>
      <c r="L64" s="27">
        <v>1551.1311120337464</v>
      </c>
      <c r="M64" s="10">
        <v>1976</v>
      </c>
      <c r="O64" s="37"/>
      <c r="P64" s="39"/>
    </row>
    <row r="65" spans="2:16" ht="14.4" x14ac:dyDescent="0.3">
      <c r="B65" s="9">
        <v>1977</v>
      </c>
      <c r="C65" s="35">
        <v>0.6219496951861111</v>
      </c>
      <c r="D65" s="35">
        <v>0.27054922673609311</v>
      </c>
      <c r="E65" s="36">
        <v>0.1075010780777958</v>
      </c>
      <c r="F65" s="28">
        <v>5.7855205390221478</v>
      </c>
      <c r="G65" s="33"/>
      <c r="H65" s="11">
        <v>267.18842694106195</v>
      </c>
      <c r="I65" s="69">
        <v>1661.7776069324998</v>
      </c>
      <c r="J65" s="70">
        <v>144.57524460347483</v>
      </c>
      <c r="K65" s="70">
        <v>71.80760986518635</v>
      </c>
      <c r="L65" s="27">
        <v>1589.9699970673134</v>
      </c>
      <c r="M65" s="10">
        <v>1977</v>
      </c>
      <c r="O65" s="37"/>
      <c r="P65" s="39"/>
    </row>
    <row r="66" spans="2:16" ht="14.4" x14ac:dyDescent="0.3">
      <c r="B66" s="9">
        <v>1978</v>
      </c>
      <c r="C66" s="35">
        <v>0.62030131092500107</v>
      </c>
      <c r="D66" s="35">
        <v>0.27047686060599585</v>
      </c>
      <c r="E66" s="36">
        <v>0.10922182846900311</v>
      </c>
      <c r="F66" s="28">
        <v>5.6792796789795652</v>
      </c>
      <c r="G66" s="33"/>
      <c r="H66" s="11">
        <v>241.54765156120737</v>
      </c>
      <c r="I66" s="69">
        <v>1498.3232491427229</v>
      </c>
      <c r="J66" s="70">
        <v>130.6661009620527</v>
      </c>
      <c r="K66" s="70">
        <v>65.955690414771809</v>
      </c>
      <c r="L66" s="27">
        <v>1432.3675587279511</v>
      </c>
      <c r="M66" s="10">
        <v>1978</v>
      </c>
      <c r="O66" s="37"/>
      <c r="P66" s="39"/>
    </row>
    <row r="67" spans="2:16" ht="14.4" x14ac:dyDescent="0.3">
      <c r="B67" s="9">
        <v>1979</v>
      </c>
      <c r="C67" s="35">
        <v>0.59368692491876796</v>
      </c>
      <c r="D67" s="35">
        <v>0.29199398467410353</v>
      </c>
      <c r="E67" s="36">
        <v>0.11431909040712852</v>
      </c>
      <c r="F67" s="28">
        <v>5.1932439525581442</v>
      </c>
      <c r="G67" s="33"/>
      <c r="H67" s="11">
        <v>254.04061968013875</v>
      </c>
      <c r="I67" s="69">
        <v>1508.2059430235979</v>
      </c>
      <c r="J67" s="70">
        <v>148.3566656189644</v>
      </c>
      <c r="K67" s="70">
        <v>72.60423142074184</v>
      </c>
      <c r="L67" s="27">
        <v>1435.6017116028561</v>
      </c>
      <c r="M67" s="10">
        <v>1979</v>
      </c>
      <c r="O67" s="37"/>
      <c r="P67" s="39"/>
    </row>
    <row r="68" spans="2:16" ht="14.4" x14ac:dyDescent="0.3">
      <c r="B68" s="9">
        <v>1980</v>
      </c>
      <c r="C68" s="35">
        <v>0.54494767521613463</v>
      </c>
      <c r="D68" s="35">
        <v>0.32537084768578417</v>
      </c>
      <c r="E68" s="36">
        <v>0.1296814770980812</v>
      </c>
      <c r="F68" s="28">
        <v>4.2022013275186376</v>
      </c>
      <c r="G68" s="33"/>
      <c r="H68" s="11">
        <v>251.62214497871338</v>
      </c>
      <c r="I68" s="69">
        <v>1371.2090293904703</v>
      </c>
      <c r="J68" s="70">
        <v>163.74102121647852</v>
      </c>
      <c r="K68" s="70">
        <v>81.576828578567714</v>
      </c>
      <c r="L68" s="27">
        <v>1289.6322008119025</v>
      </c>
      <c r="M68" s="10">
        <v>1980</v>
      </c>
      <c r="O68" s="37"/>
      <c r="P68" s="39"/>
    </row>
    <row r="69" spans="2:16" ht="14.4" x14ac:dyDescent="0.3">
      <c r="B69" s="9">
        <v>1981</v>
      </c>
      <c r="C69" s="35">
        <v>0.52704975969806211</v>
      </c>
      <c r="D69" s="35">
        <v>0.33048336007248125</v>
      </c>
      <c r="E69" s="36">
        <v>0.14246688022945664</v>
      </c>
      <c r="F69" s="28">
        <v>3.6994546300810245</v>
      </c>
      <c r="G69" s="33"/>
      <c r="H69" s="11">
        <v>236.71114378998519</v>
      </c>
      <c r="I69" s="69">
        <v>1247.5855145236512</v>
      </c>
      <c r="J69" s="70">
        <v>156.45818833262911</v>
      </c>
      <c r="K69" s="70">
        <v>84.308745428263762</v>
      </c>
      <c r="L69" s="27">
        <v>1163.2767690953874</v>
      </c>
      <c r="M69" s="10">
        <v>1981</v>
      </c>
      <c r="O69" s="37"/>
      <c r="P69" s="39"/>
    </row>
    <row r="70" spans="2:16" ht="14.4" x14ac:dyDescent="0.3">
      <c r="B70" s="9">
        <v>1982</v>
      </c>
      <c r="C70" s="35">
        <v>0.62228325689003439</v>
      </c>
      <c r="D70" s="35">
        <v>0.26022382899122432</v>
      </c>
      <c r="E70" s="36">
        <v>0.11749291411874127</v>
      </c>
      <c r="F70" s="28">
        <v>5.2963471163983504</v>
      </c>
      <c r="G70" s="33"/>
      <c r="H70" s="11">
        <v>252.99871465277545</v>
      </c>
      <c r="I70" s="69">
        <v>1574.3686414312156</v>
      </c>
      <c r="J70" s="70">
        <v>131.6725885136068</v>
      </c>
      <c r="K70" s="70">
        <v>74.313890632126174</v>
      </c>
      <c r="L70" s="27">
        <v>1500.0547507990893</v>
      </c>
      <c r="M70" s="10">
        <v>1982</v>
      </c>
      <c r="O70" s="37"/>
      <c r="P70" s="39"/>
    </row>
    <row r="71" spans="2:16" ht="14.4" x14ac:dyDescent="0.3">
      <c r="B71" s="9">
        <v>1983</v>
      </c>
      <c r="C71" s="35">
        <v>0.54634500343240888</v>
      </c>
      <c r="D71" s="35">
        <v>0.31062452560761911</v>
      </c>
      <c r="E71" s="36">
        <v>0.14303047095997198</v>
      </c>
      <c r="F71" s="28">
        <v>3.8197804968796274</v>
      </c>
      <c r="G71" s="33"/>
      <c r="H71" s="11">
        <v>273.48718295557319</v>
      </c>
      <c r="I71" s="69">
        <v>1494.1835591058248</v>
      </c>
      <c r="J71" s="70">
        <v>169.90365293067811</v>
      </c>
      <c r="K71" s="70">
        <v>97.792501449129148</v>
      </c>
      <c r="L71" s="27">
        <v>1396.3910576566957</v>
      </c>
      <c r="M71" s="10">
        <v>1983</v>
      </c>
      <c r="O71" s="37"/>
      <c r="P71" s="39"/>
    </row>
    <row r="72" spans="2:16" ht="14.4" x14ac:dyDescent="0.3">
      <c r="B72" s="9">
        <v>1984</v>
      </c>
      <c r="C72" s="35">
        <v>0.47779508541036436</v>
      </c>
      <c r="D72" s="35">
        <v>0.36648016372516568</v>
      </c>
      <c r="E72" s="36">
        <v>0.15572475086447005</v>
      </c>
      <c r="F72" s="28">
        <v>3.0682025995096804</v>
      </c>
      <c r="G72" s="33"/>
      <c r="H72" s="11">
        <v>270.35021579702754</v>
      </c>
      <c r="I72" s="69">
        <v>1291.720044474512</v>
      </c>
      <c r="J72" s="70">
        <v>198.15598269685705</v>
      </c>
      <c r="K72" s="70">
        <v>105.25055000286957</v>
      </c>
      <c r="L72" s="27">
        <v>1186.4694944716423</v>
      </c>
      <c r="M72" s="10">
        <v>1984</v>
      </c>
      <c r="O72" s="37"/>
      <c r="P72" s="39"/>
    </row>
    <row r="73" spans="2:16" ht="14.4" x14ac:dyDescent="0.3">
      <c r="B73" s="9">
        <v>1985</v>
      </c>
      <c r="C73" s="35">
        <v>0.49522010553413304</v>
      </c>
      <c r="D73" s="35">
        <v>0.35832166808742522</v>
      </c>
      <c r="E73" s="36">
        <v>0.1464582263784418</v>
      </c>
      <c r="F73" s="28">
        <v>3.3813061770562851</v>
      </c>
      <c r="G73" s="33"/>
      <c r="H73" s="11">
        <v>229.32577037099205</v>
      </c>
      <c r="I73" s="69">
        <v>1135.6673220481905</v>
      </c>
      <c r="J73" s="70">
        <v>164.3447851495354</v>
      </c>
      <c r="K73" s="70">
        <v>83.96661397851328</v>
      </c>
      <c r="L73" s="27">
        <v>1051.7007080696771</v>
      </c>
      <c r="M73" s="10">
        <v>1985</v>
      </c>
      <c r="O73" s="37"/>
      <c r="P73" s="39"/>
    </row>
    <row r="74" spans="2:16" ht="14.4" x14ac:dyDescent="0.3">
      <c r="B74" s="9">
        <v>1986</v>
      </c>
      <c r="C74" s="35">
        <v>0.44748011533232918</v>
      </c>
      <c r="D74" s="35">
        <v>0.38966935434893762</v>
      </c>
      <c r="E74" s="36">
        <v>0.16285053031873326</v>
      </c>
      <c r="F74" s="28">
        <v>2.7477964883289911</v>
      </c>
      <c r="G74" s="33"/>
      <c r="H74" s="11">
        <v>227.99194805010507</v>
      </c>
      <c r="I74" s="69">
        <v>1020.2186320830341</v>
      </c>
      <c r="J74" s="70">
        <v>177.68295038688194</v>
      </c>
      <c r="K74" s="70">
        <v>92.821524120901728</v>
      </c>
      <c r="L74" s="27">
        <v>927.3971079621324</v>
      </c>
      <c r="M74" s="10">
        <v>1986</v>
      </c>
      <c r="O74" s="37"/>
      <c r="P74" s="39"/>
    </row>
    <row r="75" spans="2:16" ht="14.4" x14ac:dyDescent="0.3">
      <c r="B75" s="9">
        <v>1987</v>
      </c>
      <c r="C75" s="35">
        <v>0.48445621275921086</v>
      </c>
      <c r="D75" s="35">
        <v>0.36540876218574792</v>
      </c>
      <c r="E75" s="36">
        <v>0.1501350250550412</v>
      </c>
      <c r="F75" s="28">
        <v>3.2268034229960914</v>
      </c>
      <c r="G75" s="33"/>
      <c r="H75" s="11">
        <v>227.13025197185044</v>
      </c>
      <c r="I75" s="69">
        <v>1100.3466167332795</v>
      </c>
      <c r="J75" s="70">
        <v>165.9907684559418</v>
      </c>
      <c r="K75" s="70">
        <v>85.250515176378954</v>
      </c>
      <c r="L75" s="27">
        <v>1015.0961015569005</v>
      </c>
      <c r="M75" s="10">
        <v>1987</v>
      </c>
      <c r="O75" s="37"/>
      <c r="P75" s="39"/>
    </row>
    <row r="76" spans="2:16" ht="14.4" x14ac:dyDescent="0.3">
      <c r="B76" s="9">
        <v>1988</v>
      </c>
      <c r="C76" s="35">
        <v>0.54373845237660223</v>
      </c>
      <c r="D76" s="35">
        <v>0.32363720616504593</v>
      </c>
      <c r="E76" s="36">
        <v>0.13262434145835184</v>
      </c>
      <c r="F76" s="28">
        <v>4.099839037069624</v>
      </c>
      <c r="G76" s="33"/>
      <c r="H76" s="11">
        <v>244.3551504209222</v>
      </c>
      <c r="I76" s="69">
        <v>1328.6529132012406</v>
      </c>
      <c r="J76" s="70">
        <v>158.16483638853362</v>
      </c>
      <c r="K76" s="70">
        <v>81.018602266328273</v>
      </c>
      <c r="L76" s="27">
        <v>1247.6343109349123</v>
      </c>
      <c r="M76" s="10">
        <v>1988</v>
      </c>
      <c r="O76" s="37"/>
      <c r="P76" s="39"/>
    </row>
    <row r="77" spans="2:16" ht="14.4" x14ac:dyDescent="0.3">
      <c r="B77" s="9">
        <v>1989</v>
      </c>
      <c r="C77" s="35">
        <v>0.59046241724253379</v>
      </c>
      <c r="D77" s="35">
        <v>0.29107287278724281</v>
      </c>
      <c r="E77" s="36">
        <v>0.1184647099702234</v>
      </c>
      <c r="F77" s="28">
        <v>4.9842895609245064</v>
      </c>
      <c r="G77" s="33"/>
      <c r="H77" s="11">
        <v>222.62524372593802</v>
      </c>
      <c r="I77" s="69">
        <v>1314.5183954962558</v>
      </c>
      <c r="J77" s="70">
        <v>129.60033849253776</v>
      </c>
      <c r="K77" s="70">
        <v>65.933087325108858</v>
      </c>
      <c r="L77" s="27">
        <v>1248.5853081711471</v>
      </c>
      <c r="M77" s="10">
        <v>1989</v>
      </c>
      <c r="O77" s="37"/>
      <c r="P77" s="39"/>
    </row>
    <row r="78" spans="2:16" ht="14.4" x14ac:dyDescent="0.3">
      <c r="B78" s="9">
        <v>1990</v>
      </c>
      <c r="C78" s="35">
        <v>0.49935988318902402</v>
      </c>
      <c r="D78" s="35">
        <v>0.35832883427381429</v>
      </c>
      <c r="E78" s="36">
        <v>0.14231128253716169</v>
      </c>
      <c r="F78" s="28">
        <v>3.5089268699312464</v>
      </c>
      <c r="G78" s="33"/>
      <c r="H78" s="11">
        <v>199.64918558509314</v>
      </c>
      <c r="I78" s="69">
        <v>996.96793992555877</v>
      </c>
      <c r="J78" s="70">
        <v>143.08011986884566</v>
      </c>
      <c r="K78" s="70">
        <v>71.030829145286035</v>
      </c>
      <c r="L78" s="27">
        <v>925.93711078027275</v>
      </c>
      <c r="M78" s="10">
        <v>1990</v>
      </c>
      <c r="O78" s="37"/>
      <c r="P78" s="39"/>
    </row>
    <row r="79" spans="2:16" ht="14.4" x14ac:dyDescent="0.3">
      <c r="B79" s="9">
        <v>1991</v>
      </c>
      <c r="C79" s="35">
        <v>0.51160840825387421</v>
      </c>
      <c r="D79" s="35">
        <v>0.35297635414148965</v>
      </c>
      <c r="E79" s="36">
        <v>0.13541523760463617</v>
      </c>
      <c r="F79" s="28">
        <v>3.7780711927529671</v>
      </c>
      <c r="G79" s="33"/>
      <c r="H79" s="11">
        <v>186.63608567919795</v>
      </c>
      <c r="I79" s="69">
        <v>954.84590717068136</v>
      </c>
      <c r="J79" s="70">
        <v>131.75625014856396</v>
      </c>
      <c r="K79" s="70">
        <v>63.183424719619559</v>
      </c>
      <c r="L79" s="27">
        <v>891.66248245106181</v>
      </c>
      <c r="M79" s="10">
        <v>1991</v>
      </c>
      <c r="O79" s="37"/>
      <c r="P79" s="39"/>
    </row>
    <row r="80" spans="2:16" ht="14.4" x14ac:dyDescent="0.3">
      <c r="B80" s="9">
        <v>1992</v>
      </c>
      <c r="C80" s="35">
        <v>0.52034152452011539</v>
      </c>
      <c r="D80" s="35">
        <v>0.35606017556635972</v>
      </c>
      <c r="E80" s="36">
        <v>0.12359829991352492</v>
      </c>
      <c r="F80" s="28">
        <v>4.2099407911287647</v>
      </c>
      <c r="G80" s="33"/>
      <c r="H80" s="11">
        <v>184.15098256984791</v>
      </c>
      <c r="I80" s="69">
        <v>958.21403012271855</v>
      </c>
      <c r="J80" s="70">
        <v>131.1376623690754</v>
      </c>
      <c r="K80" s="70">
        <v>56.901870932595898</v>
      </c>
      <c r="L80" s="27">
        <v>901.31215919012266</v>
      </c>
      <c r="M80" s="10">
        <v>1992</v>
      </c>
      <c r="O80" s="37"/>
      <c r="P80" s="39"/>
    </row>
    <row r="81" spans="2:16" ht="14.4" x14ac:dyDescent="0.3">
      <c r="B81" s="9">
        <v>1993</v>
      </c>
      <c r="C81" s="35">
        <v>0.52034619532906889</v>
      </c>
      <c r="D81" s="35">
        <v>0.35773485706033087</v>
      </c>
      <c r="E81" s="36">
        <v>0.12191894761060022</v>
      </c>
      <c r="F81" s="28">
        <v>4.2679682323949741</v>
      </c>
      <c r="G81" s="33"/>
      <c r="H81" s="11">
        <v>185.38146987821011</v>
      </c>
      <c r="I81" s="69">
        <v>964.62542535637022</v>
      </c>
      <c r="J81" s="70">
        <v>132.63482725703105</v>
      </c>
      <c r="K81" s="70">
        <v>56.503784285143901</v>
      </c>
      <c r="L81" s="27">
        <v>908.12164107122635</v>
      </c>
      <c r="M81" s="10">
        <v>1993</v>
      </c>
      <c r="O81" s="37"/>
      <c r="P81" s="39"/>
    </row>
    <row r="82" spans="2:16" ht="14.4" x14ac:dyDescent="0.3">
      <c r="B82" s="9">
        <v>1994</v>
      </c>
      <c r="C82" s="35">
        <v>0.51367315720902007</v>
      </c>
      <c r="D82" s="35">
        <v>0.35950966961649855</v>
      </c>
      <c r="E82" s="36">
        <v>0.12681717317448141</v>
      </c>
      <c r="F82" s="28">
        <v>4.0505015555131703</v>
      </c>
      <c r="G82" s="33"/>
      <c r="H82" s="11">
        <v>192.51021960364349</v>
      </c>
      <c r="I82" s="69">
        <v>988.87332298805347</v>
      </c>
      <c r="J82" s="70">
        <v>138.4185708950109</v>
      </c>
      <c r="K82" s="70">
        <v>61.034004643331748</v>
      </c>
      <c r="L82" s="27">
        <v>927.83931834472173</v>
      </c>
      <c r="M82" s="10">
        <v>1994</v>
      </c>
      <c r="O82" s="37"/>
      <c r="P82" s="39"/>
    </row>
    <row r="83" spans="2:16" ht="14.4" x14ac:dyDescent="0.3">
      <c r="B83" s="9">
        <v>1995</v>
      </c>
      <c r="C83" s="35">
        <v>0.52643123548741777</v>
      </c>
      <c r="D83" s="35">
        <v>0.34883131773184367</v>
      </c>
      <c r="E83" s="36">
        <v>0.12473744678073857</v>
      </c>
      <c r="F83" s="28">
        <v>4.2203143408311856</v>
      </c>
      <c r="G83" s="33"/>
      <c r="H83" s="11">
        <v>192.98453329159122</v>
      </c>
      <c r="I83" s="69">
        <v>1015.9308629065506</v>
      </c>
      <c r="J83" s="70">
        <v>134.63809809994123</v>
      </c>
      <c r="K83" s="70">
        <v>60.180994877413823</v>
      </c>
      <c r="L83" s="27">
        <v>955.74986802913679</v>
      </c>
      <c r="M83" s="10">
        <v>1995</v>
      </c>
      <c r="O83" s="37"/>
      <c r="P83" s="39"/>
    </row>
    <row r="84" spans="2:16" ht="14.4" x14ac:dyDescent="0.3">
      <c r="B84" s="9">
        <v>1996</v>
      </c>
      <c r="C84" s="35">
        <v>0.53265074234671306</v>
      </c>
      <c r="D84" s="35">
        <v>0.34673605520422157</v>
      </c>
      <c r="E84" s="36">
        <v>0.12061320244906537</v>
      </c>
      <c r="F84" s="28">
        <v>4.4161893684205094</v>
      </c>
      <c r="G84" s="33"/>
      <c r="H84" s="11">
        <v>196.07348881660141</v>
      </c>
      <c r="I84" s="69">
        <v>1044.3868937267268</v>
      </c>
      <c r="J84" s="70">
        <v>135.97149608479486</v>
      </c>
      <c r="K84" s="70">
        <v>59.122628503828253</v>
      </c>
      <c r="L84" s="27">
        <v>985.26426522289853</v>
      </c>
      <c r="M84" s="10">
        <v>1996</v>
      </c>
      <c r="O84" s="37"/>
      <c r="P84" s="39"/>
    </row>
    <row r="85" spans="2:16" ht="14.4" x14ac:dyDescent="0.3">
      <c r="B85" s="9">
        <v>1997</v>
      </c>
      <c r="C85" s="35">
        <v>0.53462606370949228</v>
      </c>
      <c r="D85" s="35">
        <v>0.34641069764955412</v>
      </c>
      <c r="E85" s="36">
        <v>0.11896323864095359</v>
      </c>
      <c r="F85" s="28">
        <v>4.4940442931539781</v>
      </c>
      <c r="G85" s="33"/>
      <c r="H85" s="11">
        <v>198.80230961043821</v>
      </c>
      <c r="I85" s="69">
        <v>1062.8489624338436</v>
      </c>
      <c r="J85" s="70">
        <v>137.73449353298912</v>
      </c>
      <c r="K85" s="70">
        <v>59.125416501398256</v>
      </c>
      <c r="L85" s="27">
        <v>1003.7235459324453</v>
      </c>
      <c r="M85" s="10">
        <v>1997</v>
      </c>
      <c r="O85" s="37"/>
      <c r="P85" s="39"/>
    </row>
    <row r="86" spans="2:16" ht="14.4" x14ac:dyDescent="0.3">
      <c r="B86" s="9">
        <v>1998</v>
      </c>
      <c r="C86" s="35">
        <v>0.52298490744204273</v>
      </c>
      <c r="D86" s="35">
        <v>0.35673314576821369</v>
      </c>
      <c r="E86" s="36">
        <v>0.1202819467897436</v>
      </c>
      <c r="F86" s="28">
        <v>4.3479917094810228</v>
      </c>
      <c r="G86" s="33"/>
      <c r="H86" s="11">
        <v>193.43441600064034</v>
      </c>
      <c r="I86" s="69">
        <v>1011.6328014820048</v>
      </c>
      <c r="J86" s="70">
        <v>138.00893543949144</v>
      </c>
      <c r="K86" s="70">
        <v>58.166670331735375</v>
      </c>
      <c r="L86" s="27">
        <v>953.46613115026935</v>
      </c>
      <c r="M86" s="10">
        <v>1998</v>
      </c>
      <c r="O86" s="37"/>
      <c r="P86" s="39"/>
    </row>
    <row r="87" spans="2:16" ht="14.4" x14ac:dyDescent="0.3">
      <c r="B87" s="9">
        <v>1999</v>
      </c>
      <c r="C87" s="35">
        <v>0.48482412127076691</v>
      </c>
      <c r="D87" s="35">
        <v>0.38321587468688756</v>
      </c>
      <c r="E87" s="36">
        <v>0.13196000404234554</v>
      </c>
      <c r="F87" s="28">
        <v>3.6740232374893562</v>
      </c>
      <c r="G87" s="33"/>
      <c r="H87" s="11">
        <v>181.48342986614466</v>
      </c>
      <c r="I87" s="69">
        <v>879.87544410058433</v>
      </c>
      <c r="J87" s="70">
        <v>139.09466263466209</v>
      </c>
      <c r="K87" s="70">
        <v>59.871385346887948</v>
      </c>
      <c r="L87" s="27">
        <v>820.00405875369643</v>
      </c>
      <c r="M87" s="10">
        <v>1999</v>
      </c>
      <c r="O87" s="37"/>
      <c r="P87" s="39"/>
    </row>
    <row r="88" spans="2:16" ht="14.4" x14ac:dyDescent="0.3">
      <c r="B88" s="9">
        <v>2000</v>
      </c>
      <c r="C88" s="35">
        <v>0.47832940830481468</v>
      </c>
      <c r="D88" s="35">
        <v>0.38989243166704923</v>
      </c>
      <c r="E88" s="36">
        <v>0.13177816002813617</v>
      </c>
      <c r="F88" s="28">
        <v>3.6298079150800544</v>
      </c>
      <c r="G88" s="33"/>
      <c r="H88" s="11">
        <v>180.36500162981571</v>
      </c>
      <c r="I88" s="69">
        <v>862.73884508486685</v>
      </c>
      <c r="J88" s="70">
        <v>140.64589814616028</v>
      </c>
      <c r="K88" s="70">
        <v>59.420420120622239</v>
      </c>
      <c r="L88" s="27">
        <v>803.31842496424463</v>
      </c>
      <c r="M88" s="10">
        <v>2000</v>
      </c>
      <c r="O88" s="37"/>
      <c r="P88" s="39"/>
    </row>
    <row r="89" spans="2:16" ht="14.4" x14ac:dyDescent="0.3">
      <c r="B89" s="9">
        <v>2001</v>
      </c>
      <c r="C89" s="35">
        <v>0.46883182654872163</v>
      </c>
      <c r="D89" s="35">
        <v>0.3949330644799024</v>
      </c>
      <c r="E89" s="36">
        <v>0.13623510897137589</v>
      </c>
      <c r="F89" s="28">
        <v>3.4413436454712056</v>
      </c>
      <c r="G89" s="33"/>
      <c r="H89" s="11">
        <v>176.31041129728831</v>
      </c>
      <c r="I89" s="69">
        <v>826.5993216806404</v>
      </c>
      <c r="J89" s="70">
        <v>139.26162206670014</v>
      </c>
      <c r="K89" s="70">
        <v>60.049170239685438</v>
      </c>
      <c r="L89" s="27">
        <v>766.55015144095501</v>
      </c>
      <c r="M89" s="10">
        <v>2001</v>
      </c>
      <c r="O89" s="37"/>
      <c r="P89" s="39"/>
    </row>
    <row r="90" spans="2:16" ht="14.4" x14ac:dyDescent="0.3">
      <c r="B90" s="9">
        <v>2002</v>
      </c>
      <c r="C90" s="35">
        <v>0.46321228374951257</v>
      </c>
      <c r="D90" s="35">
        <v>0.39687469698750022</v>
      </c>
      <c r="E90" s="36">
        <v>0.1399130192629873</v>
      </c>
      <c r="F90" s="28">
        <v>3.3107160876775614</v>
      </c>
      <c r="G90" s="33"/>
      <c r="H90" s="11">
        <v>143.01581505671149</v>
      </c>
      <c r="I90" s="69">
        <v>662.46682304717251</v>
      </c>
      <c r="J90" s="70">
        <v>113.51871653010549</v>
      </c>
      <c r="K90" s="70">
        <v>50.024436217353752</v>
      </c>
      <c r="L90" s="27">
        <v>612.44238682981882</v>
      </c>
      <c r="M90" s="10">
        <v>2002</v>
      </c>
      <c r="O90" s="37"/>
      <c r="P90" s="39"/>
    </row>
    <row r="91" spans="2:16" ht="14.4" x14ac:dyDescent="0.3">
      <c r="B91" s="9">
        <v>2003</v>
      </c>
      <c r="C91" s="35">
        <v>0.48618209869753726</v>
      </c>
      <c r="D91" s="35">
        <v>0.38189737749767061</v>
      </c>
      <c r="E91" s="36">
        <v>0.13192052380479213</v>
      </c>
      <c r="F91" s="28">
        <v>3.6854166787342324</v>
      </c>
      <c r="G91" s="33"/>
      <c r="H91" s="11">
        <v>154.64248940689998</v>
      </c>
      <c r="I91" s="69">
        <v>751.84410047658298</v>
      </c>
      <c r="J91" s="70">
        <v>118.11512230841282</v>
      </c>
      <c r="K91" s="70">
        <v>51.001295512588158</v>
      </c>
      <c r="L91" s="27">
        <v>700.84280496399481</v>
      </c>
      <c r="M91" s="10">
        <v>2003</v>
      </c>
      <c r="O91" s="37"/>
      <c r="P91" s="39"/>
    </row>
    <row r="92" spans="2:16" ht="14.4" x14ac:dyDescent="0.3">
      <c r="B92" s="9">
        <f>B91+1</f>
        <v>2004</v>
      </c>
      <c r="C92" s="35">
        <v>0.47906437514826905</v>
      </c>
      <c r="D92" s="35">
        <v>0.38559014969449246</v>
      </c>
      <c r="E92" s="36">
        <v>0.13534547515723849</v>
      </c>
      <c r="F92" s="28">
        <v>3.5395669828763237</v>
      </c>
      <c r="G92" s="33"/>
      <c r="H92" s="11">
        <v>160.00552770731562</v>
      </c>
      <c r="I92" s="69">
        <v>766.52948151374198</v>
      </c>
      <c r="J92" s="70">
        <v>123.39311076122019</v>
      </c>
      <c r="K92" s="70">
        <v>54.140060438328298</v>
      </c>
      <c r="L92" s="27">
        <v>712.38942107541368</v>
      </c>
      <c r="M92" s="10">
        <f>M91+1</f>
        <v>2004</v>
      </c>
      <c r="O92" s="37"/>
      <c r="P92" s="39"/>
    </row>
    <row r="93" spans="2:16" ht="14.4" x14ac:dyDescent="0.3">
      <c r="B93" s="9">
        <f t="shared" ref="B93:B99" si="0">B92+1</f>
        <v>2005</v>
      </c>
      <c r="C93" s="35">
        <v>0.48115118226137749</v>
      </c>
      <c r="D93" s="35">
        <v>0.38443704525827332</v>
      </c>
      <c r="E93" s="36">
        <v>0.13441177248034925</v>
      </c>
      <c r="F93" s="28">
        <v>3.579680361195452</v>
      </c>
      <c r="G93" s="33"/>
      <c r="H93" s="11">
        <v>170.95063837951753</v>
      </c>
      <c r="I93" s="69">
        <v>822.53101764642065</v>
      </c>
      <c r="J93" s="70">
        <v>131.43951660727458</v>
      </c>
      <c r="K93" s="70">
        <v>57.444445778095421</v>
      </c>
      <c r="L93" s="27">
        <v>765.08657186832522</v>
      </c>
      <c r="M93" s="10">
        <f t="shared" ref="M93:M99" si="1">M92+1</f>
        <v>2005</v>
      </c>
      <c r="O93" s="37"/>
      <c r="P93" s="39"/>
    </row>
    <row r="94" spans="2:16" ht="14.4" x14ac:dyDescent="0.3">
      <c r="B94" s="9">
        <f t="shared" si="0"/>
        <v>2006</v>
      </c>
      <c r="C94" s="35">
        <v>0.4754642867395002</v>
      </c>
      <c r="D94" s="35">
        <v>0.38758186685239343</v>
      </c>
      <c r="E94" s="36">
        <v>0.13695384640810632</v>
      </c>
      <c r="F94" s="28">
        <v>3.4717118154000048</v>
      </c>
      <c r="G94" s="33"/>
      <c r="H94" s="11">
        <v>188.19412998245457</v>
      </c>
      <c r="I94" s="69">
        <v>894.79587780668544</v>
      </c>
      <c r="J94" s="70">
        <v>145.88126445852345</v>
      </c>
      <c r="K94" s="70">
        <v>64.434774931310699</v>
      </c>
      <c r="L94" s="27">
        <v>830.36110287537474</v>
      </c>
      <c r="M94" s="10">
        <f t="shared" si="1"/>
        <v>2006</v>
      </c>
      <c r="O94" s="37"/>
      <c r="P94" s="39"/>
    </row>
    <row r="95" spans="2:16" ht="14.4" x14ac:dyDescent="0.3">
      <c r="B95" s="9">
        <f t="shared" si="0"/>
        <v>2007</v>
      </c>
      <c r="C95" s="35">
        <v>0.45673520878986973</v>
      </c>
      <c r="D95" s="35">
        <v>0.4002885504889474</v>
      </c>
      <c r="E95" s="36">
        <v>0.14297624072118284</v>
      </c>
      <c r="F95" s="28">
        <v>3.1944832685910836</v>
      </c>
      <c r="G95" s="33"/>
      <c r="H95" s="11">
        <v>185.51831635540006</v>
      </c>
      <c r="I95" s="69">
        <v>847.32746954928757</v>
      </c>
      <c r="J95" s="70">
        <v>148.52171588610614</v>
      </c>
      <c r="K95" s="70">
        <v>66.31177864354558</v>
      </c>
      <c r="L95" s="27">
        <v>781.01569090574196</v>
      </c>
      <c r="M95" s="10">
        <f t="shared" si="1"/>
        <v>2007</v>
      </c>
      <c r="O95" s="37"/>
      <c r="P95" s="39"/>
    </row>
    <row r="96" spans="2:16" ht="14.4" x14ac:dyDescent="0.3">
      <c r="B96" s="9">
        <f t="shared" si="0"/>
        <v>2008</v>
      </c>
      <c r="C96" s="35">
        <v>0.46688746403091952</v>
      </c>
      <c r="D96" s="35">
        <v>0.39101917507121253</v>
      </c>
      <c r="E96" s="36">
        <v>0.14209336089786795</v>
      </c>
      <c r="F96" s="28">
        <v>3.2857795823867022</v>
      </c>
      <c r="G96" s="33"/>
      <c r="H96" s="11">
        <v>192.50591584335115</v>
      </c>
      <c r="I96" s="69">
        <v>898.78598859051829</v>
      </c>
      <c r="J96" s="70">
        <v>150.54700881879086</v>
      </c>
      <c r="K96" s="70">
        <v>68.384531437259724</v>
      </c>
      <c r="L96" s="27">
        <v>830.40145715325855</v>
      </c>
      <c r="M96" s="10">
        <f t="shared" si="1"/>
        <v>2008</v>
      </c>
      <c r="O96" s="37"/>
      <c r="P96" s="39"/>
    </row>
    <row r="97" spans="2:16" ht="14.4" x14ac:dyDescent="0.3">
      <c r="B97" s="9">
        <f t="shared" si="0"/>
        <v>2009</v>
      </c>
      <c r="C97" s="35">
        <v>0.42589560738668097</v>
      </c>
      <c r="D97" s="35">
        <v>0.42048019187532093</v>
      </c>
      <c r="E97" s="36">
        <v>0.15362420073799812</v>
      </c>
      <c r="F97" s="28">
        <v>2.7723210623112324</v>
      </c>
      <c r="G97" s="33"/>
      <c r="H97" s="11">
        <v>181.35699825780921</v>
      </c>
      <c r="I97" s="69">
        <v>772.39148926834901</v>
      </c>
      <c r="J97" s="70">
        <v>152.51405085075172</v>
      </c>
      <c r="K97" s="70">
        <v>69.652059763996135</v>
      </c>
      <c r="L97" s="27">
        <v>702.73942950435287</v>
      </c>
      <c r="M97" s="10">
        <f t="shared" si="1"/>
        <v>2009</v>
      </c>
      <c r="O97" s="37"/>
      <c r="P97" s="39"/>
    </row>
    <row r="98" spans="2:16" ht="14.4" x14ac:dyDescent="0.3">
      <c r="B98" s="9">
        <f t="shared" si="0"/>
        <v>2010</v>
      </c>
      <c r="C98" s="35">
        <v>0.41811789244724989</v>
      </c>
      <c r="D98" s="35">
        <v>0.42492070998765841</v>
      </c>
      <c r="E98" s="36">
        <v>0.15696139756509164</v>
      </c>
      <c r="F98" s="28">
        <v>2.6638262587707726</v>
      </c>
      <c r="G98" s="33"/>
      <c r="H98" s="11">
        <v>179.58497441279408</v>
      </c>
      <c r="I98" s="69">
        <v>750.8769101667076</v>
      </c>
      <c r="J98" s="70">
        <v>152.61874966119987</v>
      </c>
      <c r="K98" s="70">
        <v>70.469771413808459</v>
      </c>
      <c r="L98" s="27">
        <v>680.40713875289919</v>
      </c>
      <c r="M98" s="10">
        <f t="shared" si="1"/>
        <v>2010</v>
      </c>
      <c r="O98" s="37"/>
      <c r="P98" s="39"/>
    </row>
    <row r="99" spans="2:16" ht="14.4" x14ac:dyDescent="0.3">
      <c r="B99" s="9">
        <f t="shared" si="0"/>
        <v>2011</v>
      </c>
      <c r="C99" s="35">
        <v>0.41565336077918075</v>
      </c>
      <c r="D99" s="35">
        <v>0.42737167468348569</v>
      </c>
      <c r="E99" s="36">
        <v>0.15697496453733351</v>
      </c>
      <c r="F99" s="28">
        <v>2.6478958731048192</v>
      </c>
      <c r="G99" s="33"/>
      <c r="H99" s="11">
        <v>181.62821320218271</v>
      </c>
      <c r="I99" s="69">
        <v>754.94377229804809</v>
      </c>
      <c r="J99" s="70">
        <v>155.24550729197202</v>
      </c>
      <c r="K99" s="70">
        <v>71.277705815979687</v>
      </c>
      <c r="L99" s="27">
        <v>683.66606648206835</v>
      </c>
      <c r="M99" s="10">
        <f t="shared" si="1"/>
        <v>2011</v>
      </c>
      <c r="O99" s="37"/>
      <c r="P99" s="39"/>
    </row>
    <row r="100" spans="2:16" x14ac:dyDescent="0.25">
      <c r="B100" s="12"/>
      <c r="C100" s="4"/>
      <c r="D100" s="4"/>
      <c r="E100" s="4"/>
      <c r="F100" s="4"/>
      <c r="G100" s="4"/>
      <c r="H100" s="4"/>
      <c r="I100" s="4"/>
      <c r="J100" s="4"/>
      <c r="K100" s="4"/>
      <c r="L100" s="4"/>
      <c r="M100" s="13"/>
    </row>
    <row r="101" spans="2:16" x14ac:dyDescent="0.25">
      <c r="C101" s="1"/>
      <c r="D101" s="1"/>
    </row>
    <row r="102" spans="2:16" ht="18" customHeight="1" x14ac:dyDescent="0.25">
      <c r="B102" s="43" t="s">
        <v>24</v>
      </c>
      <c r="C102" s="44"/>
      <c r="D102" s="44"/>
      <c r="E102" s="45"/>
      <c r="F102" s="46"/>
      <c r="J102" s="1"/>
      <c r="K102" s="1"/>
      <c r="L102" s="1"/>
    </row>
    <row r="103" spans="2:16" ht="18" customHeight="1" x14ac:dyDescent="0.25">
      <c r="B103" s="47" t="s">
        <v>25</v>
      </c>
      <c r="C103" s="48"/>
      <c r="D103" s="48"/>
      <c r="E103" s="48"/>
      <c r="F103" s="49"/>
      <c r="J103" s="1"/>
      <c r="K103" s="1"/>
      <c r="L103" s="1"/>
    </row>
    <row r="104" spans="2:16" ht="18" customHeight="1" x14ac:dyDescent="0.25">
      <c r="B104" s="50" t="s">
        <v>26</v>
      </c>
      <c r="C104" s="42"/>
      <c r="D104" s="42"/>
      <c r="E104" s="42"/>
      <c r="F104" s="51"/>
      <c r="J104" s="1"/>
      <c r="K104" s="1"/>
      <c r="L104" s="1"/>
    </row>
    <row r="105" spans="2:16" ht="18" customHeight="1" x14ac:dyDescent="0.25">
      <c r="B105" s="50" t="s">
        <v>27</v>
      </c>
      <c r="C105" s="42"/>
      <c r="D105" s="42"/>
      <c r="E105" s="42"/>
      <c r="F105" s="51"/>
      <c r="J105" s="1"/>
      <c r="K105" s="1"/>
      <c r="L105" s="1"/>
    </row>
    <row r="106" spans="2:16" ht="15.6" x14ac:dyDescent="0.25">
      <c r="B106" s="52" t="s">
        <v>28</v>
      </c>
      <c r="C106" s="53"/>
      <c r="D106" s="53"/>
      <c r="E106" s="53"/>
      <c r="F106" s="54"/>
    </row>
    <row r="107" spans="2:16" x14ac:dyDescent="0.25">
      <c r="C107" s="1"/>
      <c r="D107" s="1"/>
      <c r="E107" s="1"/>
      <c r="F107" s="1"/>
      <c r="G107" s="1"/>
    </row>
  </sheetData>
  <mergeCells count="5">
    <mergeCell ref="C6:E6"/>
    <mergeCell ref="B3:M4"/>
    <mergeCell ref="H6:L6"/>
    <mergeCell ref="H5:L5"/>
    <mergeCell ref="C5:E5"/>
  </mergeCells>
  <phoneticPr fontId="18"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S107"/>
  <sheetViews>
    <sheetView workbookViewId="0">
      <selection activeCell="B1" sqref="B1"/>
    </sheetView>
  </sheetViews>
  <sheetFormatPr baseColWidth="10" defaultColWidth="8.88671875" defaultRowHeight="13.2" x14ac:dyDescent="0.25"/>
  <cols>
    <col min="1" max="1" width="8.88671875" style="1"/>
    <col min="2" max="2" width="6.77734375" style="1" customWidth="1"/>
    <col min="3" max="6" width="11.6640625" style="2" customWidth="1"/>
    <col min="7" max="7" width="2.33203125" style="2" customWidth="1"/>
    <col min="8" max="8" width="10.77734375" style="1" customWidth="1"/>
    <col min="9" max="9" width="11.6640625" style="1" customWidth="1"/>
    <col min="10" max="12" width="11.6640625" style="2" customWidth="1"/>
    <col min="13" max="13" width="6.6640625" style="1" customWidth="1"/>
    <col min="14" max="223" width="8.88671875" style="1"/>
    <col min="224" max="224" width="6.109375" style="1" customWidth="1"/>
    <col min="225" max="230" width="10.44140625" style="1" customWidth="1"/>
    <col min="231" max="231" width="6" style="1" customWidth="1"/>
    <col min="232" max="237" width="10.5546875" style="1" customWidth="1"/>
    <col min="238" max="479" width="8.88671875" style="1"/>
    <col min="480" max="480" width="6.109375" style="1" customWidth="1"/>
    <col min="481" max="486" width="10.44140625" style="1" customWidth="1"/>
    <col min="487" max="487" width="6" style="1" customWidth="1"/>
    <col min="488" max="493" width="10.5546875" style="1" customWidth="1"/>
    <col min="494" max="735" width="8.88671875" style="1"/>
    <col min="736" max="736" width="6.109375" style="1" customWidth="1"/>
    <col min="737" max="742" width="10.44140625" style="1" customWidth="1"/>
    <col min="743" max="743" width="6" style="1" customWidth="1"/>
    <col min="744" max="749" width="10.5546875" style="1" customWidth="1"/>
    <col min="750" max="991" width="8.88671875" style="1"/>
    <col min="992" max="992" width="6.109375" style="1" customWidth="1"/>
    <col min="993" max="998" width="10.44140625" style="1" customWidth="1"/>
    <col min="999" max="999" width="6" style="1" customWidth="1"/>
    <col min="1000" max="1005" width="10.5546875" style="1" customWidth="1"/>
    <col min="1006" max="1247" width="8.88671875" style="1"/>
    <col min="1248" max="1248" width="6.109375" style="1" customWidth="1"/>
    <col min="1249" max="1254" width="10.44140625" style="1" customWidth="1"/>
    <col min="1255" max="1255" width="6" style="1" customWidth="1"/>
    <col min="1256" max="1261" width="10.5546875" style="1" customWidth="1"/>
    <col min="1262" max="1503" width="8.88671875" style="1"/>
    <col min="1504" max="1504" width="6.109375" style="1" customWidth="1"/>
    <col min="1505" max="1510" width="10.44140625" style="1" customWidth="1"/>
    <col min="1511" max="1511" width="6" style="1" customWidth="1"/>
    <col min="1512" max="1517" width="10.5546875" style="1" customWidth="1"/>
    <col min="1518" max="1759" width="8.88671875" style="1"/>
    <col min="1760" max="1760" width="6.109375" style="1" customWidth="1"/>
    <col min="1761" max="1766" width="10.44140625" style="1" customWidth="1"/>
    <col min="1767" max="1767" width="6" style="1" customWidth="1"/>
    <col min="1768" max="1773" width="10.5546875" style="1" customWidth="1"/>
    <col min="1774" max="2015" width="8.88671875" style="1"/>
    <col min="2016" max="2016" width="6.109375" style="1" customWidth="1"/>
    <col min="2017" max="2022" width="10.44140625" style="1" customWidth="1"/>
    <col min="2023" max="2023" width="6" style="1" customWidth="1"/>
    <col min="2024" max="2029" width="10.5546875" style="1" customWidth="1"/>
    <col min="2030" max="2271" width="8.88671875" style="1"/>
    <col min="2272" max="2272" width="6.109375" style="1" customWidth="1"/>
    <col min="2273" max="2278" width="10.44140625" style="1" customWidth="1"/>
    <col min="2279" max="2279" width="6" style="1" customWidth="1"/>
    <col min="2280" max="2285" width="10.5546875" style="1" customWidth="1"/>
    <col min="2286" max="2527" width="8.88671875" style="1"/>
    <col min="2528" max="2528" width="6.109375" style="1" customWidth="1"/>
    <col min="2529" max="2534" width="10.44140625" style="1" customWidth="1"/>
    <col min="2535" max="2535" width="6" style="1" customWidth="1"/>
    <col min="2536" max="2541" width="10.5546875" style="1" customWidth="1"/>
    <col min="2542" max="2783" width="8.88671875" style="1"/>
    <col min="2784" max="2784" width="6.109375" style="1" customWidth="1"/>
    <col min="2785" max="2790" width="10.44140625" style="1" customWidth="1"/>
    <col min="2791" max="2791" width="6" style="1" customWidth="1"/>
    <col min="2792" max="2797" width="10.5546875" style="1" customWidth="1"/>
    <col min="2798" max="3039" width="8.88671875" style="1"/>
    <col min="3040" max="3040" width="6.109375" style="1" customWidth="1"/>
    <col min="3041" max="3046" width="10.44140625" style="1" customWidth="1"/>
    <col min="3047" max="3047" width="6" style="1" customWidth="1"/>
    <col min="3048" max="3053" width="10.5546875" style="1" customWidth="1"/>
    <col min="3054" max="3295" width="8.88671875" style="1"/>
    <col min="3296" max="3296" width="6.109375" style="1" customWidth="1"/>
    <col min="3297" max="3302" width="10.44140625" style="1" customWidth="1"/>
    <col min="3303" max="3303" width="6" style="1" customWidth="1"/>
    <col min="3304" max="3309" width="10.5546875" style="1" customWidth="1"/>
    <col min="3310" max="3551" width="8.88671875" style="1"/>
    <col min="3552" max="3552" width="6.109375" style="1" customWidth="1"/>
    <col min="3553" max="3558" width="10.44140625" style="1" customWidth="1"/>
    <col min="3559" max="3559" width="6" style="1" customWidth="1"/>
    <col min="3560" max="3565" width="10.5546875" style="1" customWidth="1"/>
    <col min="3566" max="3807" width="8.88671875" style="1"/>
    <col min="3808" max="3808" width="6.109375" style="1" customWidth="1"/>
    <col min="3809" max="3814" width="10.44140625" style="1" customWidth="1"/>
    <col min="3815" max="3815" width="6" style="1" customWidth="1"/>
    <col min="3816" max="3821" width="10.5546875" style="1" customWidth="1"/>
    <col min="3822" max="4063" width="8.88671875" style="1"/>
    <col min="4064" max="4064" width="6.109375" style="1" customWidth="1"/>
    <col min="4065" max="4070" width="10.44140625" style="1" customWidth="1"/>
    <col min="4071" max="4071" width="6" style="1" customWidth="1"/>
    <col min="4072" max="4077" width="10.5546875" style="1" customWidth="1"/>
    <col min="4078" max="4319" width="8.88671875" style="1"/>
    <col min="4320" max="4320" width="6.109375" style="1" customWidth="1"/>
    <col min="4321" max="4326" width="10.44140625" style="1" customWidth="1"/>
    <col min="4327" max="4327" width="6" style="1" customWidth="1"/>
    <col min="4328" max="4333" width="10.5546875" style="1" customWidth="1"/>
    <col min="4334" max="4575" width="8.88671875" style="1"/>
    <col min="4576" max="4576" width="6.109375" style="1" customWidth="1"/>
    <col min="4577" max="4582" width="10.44140625" style="1" customWidth="1"/>
    <col min="4583" max="4583" width="6" style="1" customWidth="1"/>
    <col min="4584" max="4589" width="10.5546875" style="1" customWidth="1"/>
    <col min="4590" max="4831" width="8.88671875" style="1"/>
    <col min="4832" max="4832" width="6.109375" style="1" customWidth="1"/>
    <col min="4833" max="4838" width="10.44140625" style="1" customWidth="1"/>
    <col min="4839" max="4839" width="6" style="1" customWidth="1"/>
    <col min="4840" max="4845" width="10.5546875" style="1" customWidth="1"/>
    <col min="4846" max="5087" width="8.88671875" style="1"/>
    <col min="5088" max="5088" width="6.109375" style="1" customWidth="1"/>
    <col min="5089" max="5094" width="10.44140625" style="1" customWidth="1"/>
    <col min="5095" max="5095" width="6" style="1" customWidth="1"/>
    <col min="5096" max="5101" width="10.5546875" style="1" customWidth="1"/>
    <col min="5102" max="5343" width="8.88671875" style="1"/>
    <col min="5344" max="5344" width="6.109375" style="1" customWidth="1"/>
    <col min="5345" max="5350" width="10.44140625" style="1" customWidth="1"/>
    <col min="5351" max="5351" width="6" style="1" customWidth="1"/>
    <col min="5352" max="5357" width="10.5546875" style="1" customWidth="1"/>
    <col min="5358" max="5599" width="8.88671875" style="1"/>
    <col min="5600" max="5600" width="6.109375" style="1" customWidth="1"/>
    <col min="5601" max="5606" width="10.44140625" style="1" customWidth="1"/>
    <col min="5607" max="5607" width="6" style="1" customWidth="1"/>
    <col min="5608" max="5613" width="10.5546875" style="1" customWidth="1"/>
    <col min="5614" max="5855" width="8.88671875" style="1"/>
    <col min="5856" max="5856" width="6.109375" style="1" customWidth="1"/>
    <col min="5857" max="5862" width="10.44140625" style="1" customWidth="1"/>
    <col min="5863" max="5863" width="6" style="1" customWidth="1"/>
    <col min="5864" max="5869" width="10.5546875" style="1" customWidth="1"/>
    <col min="5870" max="6111" width="8.88671875" style="1"/>
    <col min="6112" max="6112" width="6.109375" style="1" customWidth="1"/>
    <col min="6113" max="6118" width="10.44140625" style="1" customWidth="1"/>
    <col min="6119" max="6119" width="6" style="1" customWidth="1"/>
    <col min="6120" max="6125" width="10.5546875" style="1" customWidth="1"/>
    <col min="6126" max="6367" width="8.88671875" style="1"/>
    <col min="6368" max="6368" width="6.109375" style="1" customWidth="1"/>
    <col min="6369" max="6374" width="10.44140625" style="1" customWidth="1"/>
    <col min="6375" max="6375" width="6" style="1" customWidth="1"/>
    <col min="6376" max="6381" width="10.5546875" style="1" customWidth="1"/>
    <col min="6382" max="6623" width="8.88671875" style="1"/>
    <col min="6624" max="6624" width="6.109375" style="1" customWidth="1"/>
    <col min="6625" max="6630" width="10.44140625" style="1" customWidth="1"/>
    <col min="6631" max="6631" width="6" style="1" customWidth="1"/>
    <col min="6632" max="6637" width="10.5546875" style="1" customWidth="1"/>
    <col min="6638" max="6879" width="8.88671875" style="1"/>
    <col min="6880" max="6880" width="6.109375" style="1" customWidth="1"/>
    <col min="6881" max="6886" width="10.44140625" style="1" customWidth="1"/>
    <col min="6887" max="6887" width="6" style="1" customWidth="1"/>
    <col min="6888" max="6893" width="10.5546875" style="1" customWidth="1"/>
    <col min="6894" max="7135" width="8.88671875" style="1"/>
    <col min="7136" max="7136" width="6.109375" style="1" customWidth="1"/>
    <col min="7137" max="7142" width="10.44140625" style="1" customWidth="1"/>
    <col min="7143" max="7143" width="6" style="1" customWidth="1"/>
    <col min="7144" max="7149" width="10.5546875" style="1" customWidth="1"/>
    <col min="7150" max="7391" width="8.88671875" style="1"/>
    <col min="7392" max="7392" width="6.109375" style="1" customWidth="1"/>
    <col min="7393" max="7398" width="10.44140625" style="1" customWidth="1"/>
    <col min="7399" max="7399" width="6" style="1" customWidth="1"/>
    <col min="7400" max="7405" width="10.5546875" style="1" customWidth="1"/>
    <col min="7406" max="7647" width="8.88671875" style="1"/>
    <col min="7648" max="7648" width="6.109375" style="1" customWidth="1"/>
    <col min="7649" max="7654" width="10.44140625" style="1" customWidth="1"/>
    <col min="7655" max="7655" width="6" style="1" customWidth="1"/>
    <col min="7656" max="7661" width="10.5546875" style="1" customWidth="1"/>
    <col min="7662" max="7903" width="8.88671875" style="1"/>
    <col min="7904" max="7904" width="6.109375" style="1" customWidth="1"/>
    <col min="7905" max="7910" width="10.44140625" style="1" customWidth="1"/>
    <col min="7911" max="7911" width="6" style="1" customWidth="1"/>
    <col min="7912" max="7917" width="10.5546875" style="1" customWidth="1"/>
    <col min="7918" max="8159" width="8.88671875" style="1"/>
    <col min="8160" max="8160" width="6.109375" style="1" customWidth="1"/>
    <col min="8161" max="8166" width="10.44140625" style="1" customWidth="1"/>
    <col min="8167" max="8167" width="6" style="1" customWidth="1"/>
    <col min="8168" max="8173" width="10.5546875" style="1" customWidth="1"/>
    <col min="8174" max="8415" width="8.88671875" style="1"/>
    <col min="8416" max="8416" width="6.109375" style="1" customWidth="1"/>
    <col min="8417" max="8422" width="10.44140625" style="1" customWidth="1"/>
    <col min="8423" max="8423" width="6" style="1" customWidth="1"/>
    <col min="8424" max="8429" width="10.5546875" style="1" customWidth="1"/>
    <col min="8430" max="8671" width="8.88671875" style="1"/>
    <col min="8672" max="8672" width="6.109375" style="1" customWidth="1"/>
    <col min="8673" max="8678" width="10.44140625" style="1" customWidth="1"/>
    <col min="8679" max="8679" width="6" style="1" customWidth="1"/>
    <col min="8680" max="8685" width="10.5546875" style="1" customWidth="1"/>
    <col min="8686" max="8927" width="8.88671875" style="1"/>
    <col min="8928" max="8928" width="6.109375" style="1" customWidth="1"/>
    <col min="8929" max="8934" width="10.44140625" style="1" customWidth="1"/>
    <col min="8935" max="8935" width="6" style="1" customWidth="1"/>
    <col min="8936" max="8941" width="10.5546875" style="1" customWidth="1"/>
    <col min="8942" max="9183" width="8.88671875" style="1"/>
    <col min="9184" max="9184" width="6.109375" style="1" customWidth="1"/>
    <col min="9185" max="9190" width="10.44140625" style="1" customWidth="1"/>
    <col min="9191" max="9191" width="6" style="1" customWidth="1"/>
    <col min="9192" max="9197" width="10.5546875" style="1" customWidth="1"/>
    <col min="9198" max="9439" width="8.88671875" style="1"/>
    <col min="9440" max="9440" width="6.109375" style="1" customWidth="1"/>
    <col min="9441" max="9446" width="10.44140625" style="1" customWidth="1"/>
    <col min="9447" max="9447" width="6" style="1" customWidth="1"/>
    <col min="9448" max="9453" width="10.5546875" style="1" customWidth="1"/>
    <col min="9454" max="9695" width="8.88671875" style="1"/>
    <col min="9696" max="9696" width="6.109375" style="1" customWidth="1"/>
    <col min="9697" max="9702" width="10.44140625" style="1" customWidth="1"/>
    <col min="9703" max="9703" width="6" style="1" customWidth="1"/>
    <col min="9704" max="9709" width="10.5546875" style="1" customWidth="1"/>
    <col min="9710" max="9951" width="8.88671875" style="1"/>
    <col min="9952" max="9952" width="6.109375" style="1" customWidth="1"/>
    <col min="9953" max="9958" width="10.44140625" style="1" customWidth="1"/>
    <col min="9959" max="9959" width="6" style="1" customWidth="1"/>
    <col min="9960" max="9965" width="10.5546875" style="1" customWidth="1"/>
    <col min="9966" max="10207" width="8.88671875" style="1"/>
    <col min="10208" max="10208" width="6.109375" style="1" customWidth="1"/>
    <col min="10209" max="10214" width="10.44140625" style="1" customWidth="1"/>
    <col min="10215" max="10215" width="6" style="1" customWidth="1"/>
    <col min="10216" max="10221" width="10.5546875" style="1" customWidth="1"/>
    <col min="10222" max="10463" width="8.88671875" style="1"/>
    <col min="10464" max="10464" width="6.109375" style="1" customWidth="1"/>
    <col min="10465" max="10470" width="10.44140625" style="1" customWidth="1"/>
    <col min="10471" max="10471" width="6" style="1" customWidth="1"/>
    <col min="10472" max="10477" width="10.5546875" style="1" customWidth="1"/>
    <col min="10478" max="10719" width="8.88671875" style="1"/>
    <col min="10720" max="10720" width="6.109375" style="1" customWidth="1"/>
    <col min="10721" max="10726" width="10.44140625" style="1" customWidth="1"/>
    <col min="10727" max="10727" width="6" style="1" customWidth="1"/>
    <col min="10728" max="10733" width="10.5546875" style="1" customWidth="1"/>
    <col min="10734" max="10975" width="8.88671875" style="1"/>
    <col min="10976" max="10976" width="6.109375" style="1" customWidth="1"/>
    <col min="10977" max="10982" width="10.44140625" style="1" customWidth="1"/>
    <col min="10983" max="10983" width="6" style="1" customWidth="1"/>
    <col min="10984" max="10989" width="10.5546875" style="1" customWidth="1"/>
    <col min="10990" max="11231" width="8.88671875" style="1"/>
    <col min="11232" max="11232" width="6.109375" style="1" customWidth="1"/>
    <col min="11233" max="11238" width="10.44140625" style="1" customWidth="1"/>
    <col min="11239" max="11239" width="6" style="1" customWidth="1"/>
    <col min="11240" max="11245" width="10.5546875" style="1" customWidth="1"/>
    <col min="11246" max="11487" width="8.88671875" style="1"/>
    <col min="11488" max="11488" width="6.109375" style="1" customWidth="1"/>
    <col min="11489" max="11494" width="10.44140625" style="1" customWidth="1"/>
    <col min="11495" max="11495" width="6" style="1" customWidth="1"/>
    <col min="11496" max="11501" width="10.5546875" style="1" customWidth="1"/>
    <col min="11502" max="11743" width="8.88671875" style="1"/>
    <col min="11744" max="11744" width="6.109375" style="1" customWidth="1"/>
    <col min="11745" max="11750" width="10.44140625" style="1" customWidth="1"/>
    <col min="11751" max="11751" width="6" style="1" customWidth="1"/>
    <col min="11752" max="11757" width="10.5546875" style="1" customWidth="1"/>
    <col min="11758" max="11999" width="8.88671875" style="1"/>
    <col min="12000" max="12000" width="6.109375" style="1" customWidth="1"/>
    <col min="12001" max="12006" width="10.44140625" style="1" customWidth="1"/>
    <col min="12007" max="12007" width="6" style="1" customWidth="1"/>
    <col min="12008" max="12013" width="10.5546875" style="1" customWidth="1"/>
    <col min="12014" max="12255" width="8.88671875" style="1"/>
    <col min="12256" max="12256" width="6.109375" style="1" customWidth="1"/>
    <col min="12257" max="12262" width="10.44140625" style="1" customWidth="1"/>
    <col min="12263" max="12263" width="6" style="1" customWidth="1"/>
    <col min="12264" max="12269" width="10.5546875" style="1" customWidth="1"/>
    <col min="12270" max="12511" width="8.88671875" style="1"/>
    <col min="12512" max="12512" width="6.109375" style="1" customWidth="1"/>
    <col min="12513" max="12518" width="10.44140625" style="1" customWidth="1"/>
    <col min="12519" max="12519" width="6" style="1" customWidth="1"/>
    <col min="12520" max="12525" width="10.5546875" style="1" customWidth="1"/>
    <col min="12526" max="12767" width="8.88671875" style="1"/>
    <col min="12768" max="12768" width="6.109375" style="1" customWidth="1"/>
    <col min="12769" max="12774" width="10.44140625" style="1" customWidth="1"/>
    <col min="12775" max="12775" width="6" style="1" customWidth="1"/>
    <col min="12776" max="12781" width="10.5546875" style="1" customWidth="1"/>
    <col min="12782" max="13023" width="8.88671875" style="1"/>
    <col min="13024" max="13024" width="6.109375" style="1" customWidth="1"/>
    <col min="13025" max="13030" width="10.44140625" style="1" customWidth="1"/>
    <col min="13031" max="13031" width="6" style="1" customWidth="1"/>
    <col min="13032" max="13037" width="10.5546875" style="1" customWidth="1"/>
    <col min="13038" max="13279" width="8.88671875" style="1"/>
    <col min="13280" max="13280" width="6.109375" style="1" customWidth="1"/>
    <col min="13281" max="13286" width="10.44140625" style="1" customWidth="1"/>
    <col min="13287" max="13287" width="6" style="1" customWidth="1"/>
    <col min="13288" max="13293" width="10.5546875" style="1" customWidth="1"/>
    <col min="13294" max="13535" width="8.88671875" style="1"/>
    <col min="13536" max="13536" width="6.109375" style="1" customWidth="1"/>
    <col min="13537" max="13542" width="10.44140625" style="1" customWidth="1"/>
    <col min="13543" max="13543" width="6" style="1" customWidth="1"/>
    <col min="13544" max="13549" width="10.5546875" style="1" customWidth="1"/>
    <col min="13550" max="13791" width="8.88671875" style="1"/>
    <col min="13792" max="13792" width="6.109375" style="1" customWidth="1"/>
    <col min="13793" max="13798" width="10.44140625" style="1" customWidth="1"/>
    <col min="13799" max="13799" width="6" style="1" customWidth="1"/>
    <col min="13800" max="13805" width="10.5546875" style="1" customWidth="1"/>
    <col min="13806" max="14047" width="8.88671875" style="1"/>
    <col min="14048" max="14048" width="6.109375" style="1" customWidth="1"/>
    <col min="14049" max="14054" width="10.44140625" style="1" customWidth="1"/>
    <col min="14055" max="14055" width="6" style="1" customWidth="1"/>
    <col min="14056" max="14061" width="10.5546875" style="1" customWidth="1"/>
    <col min="14062" max="14303" width="8.88671875" style="1"/>
    <col min="14304" max="14304" width="6.109375" style="1" customWidth="1"/>
    <col min="14305" max="14310" width="10.44140625" style="1" customWidth="1"/>
    <col min="14311" max="14311" width="6" style="1" customWidth="1"/>
    <col min="14312" max="14317" width="10.5546875" style="1" customWidth="1"/>
    <col min="14318" max="14559" width="8.88671875" style="1"/>
    <col min="14560" max="14560" width="6.109375" style="1" customWidth="1"/>
    <col min="14561" max="14566" width="10.44140625" style="1" customWidth="1"/>
    <col min="14567" max="14567" width="6" style="1" customWidth="1"/>
    <col min="14568" max="14573" width="10.5546875" style="1" customWidth="1"/>
    <col min="14574" max="14815" width="8.88671875" style="1"/>
    <col min="14816" max="14816" width="6.109375" style="1" customWidth="1"/>
    <col min="14817" max="14822" width="10.44140625" style="1" customWidth="1"/>
    <col min="14823" max="14823" width="6" style="1" customWidth="1"/>
    <col min="14824" max="14829" width="10.5546875" style="1" customWidth="1"/>
    <col min="14830" max="15071" width="8.88671875" style="1"/>
    <col min="15072" max="15072" width="6.109375" style="1" customWidth="1"/>
    <col min="15073" max="15078" width="10.44140625" style="1" customWidth="1"/>
    <col min="15079" max="15079" width="6" style="1" customWidth="1"/>
    <col min="15080" max="15085" width="10.5546875" style="1" customWidth="1"/>
    <col min="15086" max="15327" width="8.88671875" style="1"/>
    <col min="15328" max="15328" width="6.109375" style="1" customWidth="1"/>
    <col min="15329" max="15334" width="10.44140625" style="1" customWidth="1"/>
    <col min="15335" max="15335" width="6" style="1" customWidth="1"/>
    <col min="15336" max="15341" width="10.5546875" style="1" customWidth="1"/>
    <col min="15342" max="15583" width="8.88671875" style="1"/>
    <col min="15584" max="15584" width="6.109375" style="1" customWidth="1"/>
    <col min="15585" max="15590" width="10.44140625" style="1" customWidth="1"/>
    <col min="15591" max="15591" width="6" style="1" customWidth="1"/>
    <col min="15592" max="15597" width="10.5546875" style="1" customWidth="1"/>
    <col min="15598" max="15839" width="8.88671875" style="1"/>
    <col min="15840" max="15840" width="6.109375" style="1" customWidth="1"/>
    <col min="15841" max="15846" width="10.44140625" style="1" customWidth="1"/>
    <col min="15847" max="15847" width="6" style="1" customWidth="1"/>
    <col min="15848" max="15853" width="10.5546875" style="1" customWidth="1"/>
    <col min="15854" max="16095" width="8.88671875" style="1"/>
    <col min="16096" max="16096" width="6.109375" style="1" customWidth="1"/>
    <col min="16097" max="16102" width="10.44140625" style="1" customWidth="1"/>
    <col min="16103" max="16103" width="6" style="1" customWidth="1"/>
    <col min="16104" max="16109" width="10.5546875" style="1" customWidth="1"/>
    <col min="16110" max="16378" width="8.88671875" style="1"/>
    <col min="16379" max="16384" width="9.109375" style="1" customWidth="1"/>
  </cols>
  <sheetData>
    <row r="1" spans="2:19" x14ac:dyDescent="0.25">
      <c r="B1" s="41" t="s">
        <v>15</v>
      </c>
      <c r="C1" s="42"/>
      <c r="D1" s="42"/>
    </row>
    <row r="3" spans="2:19" ht="15" customHeight="1" x14ac:dyDescent="0.25">
      <c r="B3" s="84" t="s">
        <v>6</v>
      </c>
      <c r="C3" s="85"/>
      <c r="D3" s="85"/>
      <c r="E3" s="85"/>
      <c r="F3" s="85"/>
      <c r="G3" s="85"/>
      <c r="H3" s="85"/>
      <c r="I3" s="85"/>
      <c r="J3" s="85"/>
      <c r="K3" s="85"/>
      <c r="L3" s="85"/>
      <c r="M3" s="86"/>
    </row>
    <row r="4" spans="2:19" ht="12.75" customHeight="1" x14ac:dyDescent="0.25">
      <c r="B4" s="87"/>
      <c r="C4" s="88"/>
      <c r="D4" s="88"/>
      <c r="E4" s="88"/>
      <c r="F4" s="88"/>
      <c r="G4" s="88"/>
      <c r="H4" s="88"/>
      <c r="I4" s="88"/>
      <c r="J4" s="88"/>
      <c r="K4" s="88"/>
      <c r="L4" s="88"/>
      <c r="M4" s="89"/>
    </row>
    <row r="5" spans="2:19" ht="19.5" customHeight="1" x14ac:dyDescent="0.3">
      <c r="B5" s="5"/>
      <c r="C5" s="90" t="s">
        <v>23</v>
      </c>
      <c r="D5" s="90"/>
      <c r="E5" s="90"/>
      <c r="F5" s="30"/>
      <c r="G5" s="29"/>
      <c r="H5" s="90" t="s">
        <v>17</v>
      </c>
      <c r="I5" s="90"/>
      <c r="J5" s="90"/>
      <c r="K5" s="90"/>
      <c r="L5" s="90"/>
      <c r="M5" s="8"/>
    </row>
    <row r="6" spans="2:19" ht="14.4" x14ac:dyDescent="0.3">
      <c r="B6" s="5"/>
      <c r="C6" s="83" t="s">
        <v>16</v>
      </c>
      <c r="D6" s="83"/>
      <c r="E6" s="83"/>
      <c r="F6" s="40" t="s">
        <v>18</v>
      </c>
      <c r="G6" s="29"/>
      <c r="H6" s="83" t="s">
        <v>1</v>
      </c>
      <c r="I6" s="83"/>
      <c r="J6" s="83"/>
      <c r="K6" s="83"/>
      <c r="L6" s="83"/>
      <c r="M6" s="8"/>
      <c r="O6" s="2"/>
    </row>
    <row r="7" spans="2:19" ht="16.5" customHeight="1" x14ac:dyDescent="0.35">
      <c r="B7" s="6"/>
      <c r="C7" s="3" t="s">
        <v>12</v>
      </c>
      <c r="D7" s="3" t="s">
        <v>13</v>
      </c>
      <c r="E7" s="14" t="s">
        <v>14</v>
      </c>
      <c r="F7" s="3" t="s">
        <v>2</v>
      </c>
      <c r="G7" s="29"/>
      <c r="H7" s="15" t="s">
        <v>0</v>
      </c>
      <c r="I7" s="31" t="s">
        <v>19</v>
      </c>
      <c r="J7" s="32" t="s">
        <v>20</v>
      </c>
      <c r="K7" s="34" t="s">
        <v>21</v>
      </c>
      <c r="L7" s="32" t="s">
        <v>22</v>
      </c>
      <c r="M7" s="7"/>
      <c r="O7" s="26"/>
      <c r="R7" s="2"/>
      <c r="S7" s="2"/>
    </row>
    <row r="8" spans="2:19" ht="14.4" x14ac:dyDescent="0.3">
      <c r="B8" s="9">
        <v>1920</v>
      </c>
      <c r="C8" s="35">
        <v>0.4366192026987385</v>
      </c>
      <c r="D8" s="35">
        <v>0.39879763480638153</v>
      </c>
      <c r="E8" s="36">
        <v>0.16458316249487989</v>
      </c>
      <c r="F8" s="28">
        <v>2.6528789219998221</v>
      </c>
      <c r="G8" s="29"/>
      <c r="H8" s="11">
        <v>41.648193392052825</v>
      </c>
      <c r="I8" s="69">
        <v>181.84400992680972</v>
      </c>
      <c r="J8" s="70">
        <v>33.218402037418869</v>
      </c>
      <c r="K8" s="70">
        <v>17.136478451656032</v>
      </c>
      <c r="L8" s="27">
        <v>164.7075314751537</v>
      </c>
      <c r="M8" s="10">
        <v>1920</v>
      </c>
      <c r="O8" s="37"/>
      <c r="P8" s="39"/>
      <c r="Q8" s="38"/>
      <c r="S8" s="68"/>
    </row>
    <row r="9" spans="2:19" ht="14.4" x14ac:dyDescent="0.3">
      <c r="B9" s="9">
        <v>1921</v>
      </c>
      <c r="C9" s="35">
        <v>0.43339380904293695</v>
      </c>
      <c r="D9" s="35">
        <v>0.41187401820153102</v>
      </c>
      <c r="E9" s="36">
        <v>0.15473217275553197</v>
      </c>
      <c r="F9" s="28">
        <v>2.8009288651796709</v>
      </c>
      <c r="G9" s="29"/>
      <c r="H9" s="11">
        <v>41.542159311585152</v>
      </c>
      <c r="I9" s="69">
        <v>180.04114659916399</v>
      </c>
      <c r="J9" s="70">
        <v>34.220272160861448</v>
      </c>
      <c r="K9" s="70">
        <v>16.069771428095063</v>
      </c>
      <c r="L9" s="27">
        <v>163.97137517106893</v>
      </c>
      <c r="M9" s="10">
        <v>1921</v>
      </c>
      <c r="O9" s="37"/>
      <c r="P9" s="39"/>
      <c r="Q9" s="38"/>
      <c r="S9" s="68"/>
    </row>
    <row r="10" spans="2:19" ht="14.4" x14ac:dyDescent="0.3">
      <c r="B10" s="9">
        <v>1922</v>
      </c>
      <c r="C10" s="35">
        <v>0.45630390598569787</v>
      </c>
      <c r="D10" s="35">
        <v>0.38654762280684968</v>
      </c>
      <c r="E10" s="36">
        <v>0.1571484712074524</v>
      </c>
      <c r="F10" s="28">
        <v>2.9036483936476163</v>
      </c>
      <c r="G10" s="29"/>
      <c r="H10" s="11">
        <v>43.364564885040124</v>
      </c>
      <c r="I10" s="69">
        <v>197.87420338414043</v>
      </c>
      <c r="J10" s="70">
        <v>33.524938940731296</v>
      </c>
      <c r="K10" s="70">
        <v>17.036687690651071</v>
      </c>
      <c r="L10" s="27">
        <v>180.83751569348937</v>
      </c>
      <c r="M10" s="10">
        <v>1922</v>
      </c>
      <c r="O10" s="37"/>
      <c r="P10" s="39"/>
      <c r="Q10" s="38"/>
      <c r="S10" s="68"/>
    </row>
    <row r="11" spans="2:19" ht="14.4" x14ac:dyDescent="0.3">
      <c r="B11" s="9">
        <v>1923</v>
      </c>
      <c r="C11" s="35">
        <v>0.4841775021974517</v>
      </c>
      <c r="D11" s="35">
        <v>0.36133259640011606</v>
      </c>
      <c r="E11" s="36">
        <v>0.15448990140243221</v>
      </c>
      <c r="F11" s="28">
        <v>3.1340398162091718</v>
      </c>
      <c r="G11" s="29"/>
      <c r="H11" s="11">
        <v>45.516467424160609</v>
      </c>
      <c r="I11" s="69">
        <v>220.3804950628176</v>
      </c>
      <c r="J11" s="70">
        <v>32.893166706666513</v>
      </c>
      <c r="K11" s="70">
        <v>17.579586411363973</v>
      </c>
      <c r="L11" s="27">
        <v>202.80090865145362</v>
      </c>
      <c r="M11" s="10">
        <v>1923</v>
      </c>
      <c r="O11" s="37"/>
      <c r="P11" s="39"/>
      <c r="Q11" s="38"/>
    </row>
    <row r="12" spans="2:19" ht="14.4" x14ac:dyDescent="0.3">
      <c r="B12" s="9">
        <v>1924</v>
      </c>
      <c r="C12" s="35">
        <v>0.45847732369928046</v>
      </c>
      <c r="D12" s="35">
        <v>0.3765206604739913</v>
      </c>
      <c r="E12" s="36">
        <v>0.16500201582672819</v>
      </c>
      <c r="F12" s="28">
        <v>2.7786164999386211</v>
      </c>
      <c r="G12" s="29"/>
      <c r="H12" s="11">
        <v>45.219823427629379</v>
      </c>
      <c r="I12" s="69">
        <v>207.32263623253539</v>
      </c>
      <c r="J12" s="70">
        <v>34.052395566976557</v>
      </c>
      <c r="K12" s="70">
        <v>18.65340505221889</v>
      </c>
      <c r="L12" s="27">
        <v>188.6692311803165</v>
      </c>
      <c r="M12" s="10">
        <v>1924</v>
      </c>
      <c r="O12" s="37"/>
      <c r="P12" s="39"/>
    </row>
    <row r="13" spans="2:19" ht="14.4" x14ac:dyDescent="0.3">
      <c r="B13" s="9">
        <v>1925</v>
      </c>
      <c r="C13" s="35">
        <v>0.42657359982166571</v>
      </c>
      <c r="D13" s="35">
        <v>0.40243035997603621</v>
      </c>
      <c r="E13" s="36">
        <v>0.17099604020229803</v>
      </c>
      <c r="F13" s="28">
        <v>2.4946402227619124</v>
      </c>
      <c r="G13" s="29"/>
      <c r="H13" s="11">
        <v>44.410787427934771</v>
      </c>
      <c r="I13" s="69">
        <v>189.4446946404891</v>
      </c>
      <c r="J13" s="70">
        <v>35.744498342886025</v>
      </c>
      <c r="K13" s="70">
        <v>18.985171981107111</v>
      </c>
      <c r="L13" s="27">
        <v>170.459522659382</v>
      </c>
      <c r="M13" s="10">
        <v>1925</v>
      </c>
      <c r="O13" s="37"/>
      <c r="P13" s="39"/>
    </row>
    <row r="14" spans="2:19" ht="14.4" x14ac:dyDescent="0.3">
      <c r="B14" s="9">
        <v>1926</v>
      </c>
      <c r="C14" s="35">
        <v>0.40895264325960301</v>
      </c>
      <c r="D14" s="35">
        <v>0.41462906946362432</v>
      </c>
      <c r="E14" s="36">
        <v>0.17641828727677267</v>
      </c>
      <c r="F14" s="28">
        <v>2.3180853276169739</v>
      </c>
      <c r="G14" s="29"/>
      <c r="H14" s="11">
        <v>45.424630558136265</v>
      </c>
      <c r="I14" s="69">
        <v>185.7652273584076</v>
      </c>
      <c r="J14" s="70">
        <v>37.668744598097909</v>
      </c>
      <c r="K14" s="70">
        <v>20.034338808116374</v>
      </c>
      <c r="L14" s="27">
        <v>165.73088855029124</v>
      </c>
      <c r="M14" s="10">
        <v>1926</v>
      </c>
      <c r="O14" s="37"/>
      <c r="P14" s="39"/>
    </row>
    <row r="15" spans="2:19" ht="14.4" x14ac:dyDescent="0.3">
      <c r="B15" s="9">
        <v>1927</v>
      </c>
      <c r="C15" s="35">
        <v>0.47483199809495424</v>
      </c>
      <c r="D15" s="35">
        <v>0.37113285467863932</v>
      </c>
      <c r="E15" s="36">
        <v>0.15403514722640646</v>
      </c>
      <c r="F15" s="28">
        <v>3.0826211202111482</v>
      </c>
      <c r="G15" s="29"/>
      <c r="H15" s="11">
        <v>48.4396951524852</v>
      </c>
      <c r="I15" s="69">
        <v>230.00717236365014</v>
      </c>
      <c r="J15" s="70">
        <v>35.955124683409757</v>
      </c>
      <c r="K15" s="70">
        <v>18.653538936038263</v>
      </c>
      <c r="L15" s="27">
        <v>211.35363342761187</v>
      </c>
      <c r="M15" s="10">
        <v>1927</v>
      </c>
      <c r="O15" s="37"/>
      <c r="P15" s="39"/>
    </row>
    <row r="16" spans="2:19" ht="14.4" x14ac:dyDescent="0.3">
      <c r="B16" s="9">
        <v>1928</v>
      </c>
      <c r="C16" s="35">
        <v>0.5094559390623028</v>
      </c>
      <c r="D16" s="35">
        <v>0.35882764095569986</v>
      </c>
      <c r="E16" s="36">
        <v>0.13171641998199732</v>
      </c>
      <c r="F16" s="28">
        <v>3.8678240657613836</v>
      </c>
      <c r="G16" s="29"/>
      <c r="H16" s="11">
        <v>51.940195241871756</v>
      </c>
      <c r="I16" s="69">
        <v>264.61240942027126</v>
      </c>
      <c r="J16" s="70">
        <v>37.275155458838618</v>
      </c>
      <c r="K16" s="70">
        <v>17.103441426063295</v>
      </c>
      <c r="L16" s="27">
        <v>247.50896799420798</v>
      </c>
      <c r="M16" s="10">
        <v>1928</v>
      </c>
      <c r="O16" s="37"/>
      <c r="P16" s="39"/>
    </row>
    <row r="17" spans="2:16" ht="14.4" x14ac:dyDescent="0.3">
      <c r="B17" s="9">
        <v>1929</v>
      </c>
      <c r="C17" s="35">
        <v>0.50708347366414608</v>
      </c>
      <c r="D17" s="35">
        <v>0.36158223553312219</v>
      </c>
      <c r="E17" s="36">
        <v>0.13133429080273173</v>
      </c>
      <c r="F17" s="28">
        <v>3.8610135294049099</v>
      </c>
      <c r="G17" s="29"/>
      <c r="H17" s="11">
        <v>52.016178235224274</v>
      </c>
      <c r="I17" s="69">
        <v>263.76544346250876</v>
      </c>
      <c r="J17" s="70">
        <v>37.616252020363454</v>
      </c>
      <c r="K17" s="70">
        <v>17.078769696979172</v>
      </c>
      <c r="L17" s="27">
        <v>246.68667376552958</v>
      </c>
      <c r="M17" s="10">
        <v>1929</v>
      </c>
      <c r="O17" s="37"/>
      <c r="P17" s="39"/>
    </row>
    <row r="18" spans="2:16" ht="14.4" x14ac:dyDescent="0.3">
      <c r="B18" s="9">
        <v>1930</v>
      </c>
      <c r="C18" s="35">
        <v>0.46946788746868889</v>
      </c>
      <c r="D18" s="35">
        <v>0.37728593457799559</v>
      </c>
      <c r="E18" s="36">
        <v>0.15324617795331558</v>
      </c>
      <c r="F18" s="28">
        <v>3.0634883932420558</v>
      </c>
      <c r="G18" s="29"/>
      <c r="H18" s="11">
        <v>50.347284014467945</v>
      </c>
      <c r="I18" s="69">
        <v>236.36433066058353</v>
      </c>
      <c r="J18" s="70">
        <v>37.990644205724635</v>
      </c>
      <c r="K18" s="70">
        <v>19.288822113868189</v>
      </c>
      <c r="L18" s="27">
        <v>217.07550854671535</v>
      </c>
      <c r="M18" s="10">
        <v>1930</v>
      </c>
      <c r="O18" s="37"/>
      <c r="P18" s="39"/>
    </row>
    <row r="19" spans="2:16" ht="14.4" x14ac:dyDescent="0.3">
      <c r="B19" s="9">
        <v>1931</v>
      </c>
      <c r="C19" s="35">
        <v>0.46751270384995575</v>
      </c>
      <c r="D19" s="35">
        <v>0.37157945460087538</v>
      </c>
      <c r="E19" s="36">
        <v>0.16090784154916882</v>
      </c>
      <c r="F19" s="28">
        <v>2.9054687412924949</v>
      </c>
      <c r="G19" s="29"/>
      <c r="H19" s="11">
        <v>48.55735679708809</v>
      </c>
      <c r="I19" s="69">
        <v>227.01181168013679</v>
      </c>
      <c r="J19" s="70">
        <v>36.0858323110442</v>
      </c>
      <c r="K19" s="70">
        <v>19.533148683880764</v>
      </c>
      <c r="L19" s="27">
        <v>207.47866299625602</v>
      </c>
      <c r="M19" s="10">
        <v>1931</v>
      </c>
      <c r="O19" s="37"/>
      <c r="P19" s="39"/>
    </row>
    <row r="20" spans="2:16" ht="14.4" x14ac:dyDescent="0.3">
      <c r="B20" s="9">
        <v>1932</v>
      </c>
      <c r="C20" s="35">
        <v>0.46102730580454854</v>
      </c>
      <c r="D20" s="35">
        <v>0.37823121467853404</v>
      </c>
      <c r="E20" s="36">
        <v>0.16074147951691742</v>
      </c>
      <c r="F20" s="28">
        <v>2.8681290429209172</v>
      </c>
      <c r="G20" s="29"/>
      <c r="H20" s="11">
        <v>49.781421292221971</v>
      </c>
      <c r="I20" s="69">
        <v>229.50594537474279</v>
      </c>
      <c r="J20" s="70">
        <v>37.657774887561906</v>
      </c>
      <c r="K20" s="70">
        <v>20.004848277416837</v>
      </c>
      <c r="L20" s="27">
        <v>209.50109709732595</v>
      </c>
      <c r="M20" s="10">
        <v>1932</v>
      </c>
      <c r="O20" s="37"/>
      <c r="P20" s="39"/>
    </row>
    <row r="21" spans="2:16" ht="14.4" x14ac:dyDescent="0.3">
      <c r="B21" s="9">
        <v>1933</v>
      </c>
      <c r="C21" s="35">
        <v>0.45801432597839675</v>
      </c>
      <c r="D21" s="35">
        <v>0.38146517107256128</v>
      </c>
      <c r="E21" s="36">
        <v>0.16052050294904197</v>
      </c>
      <c r="F21" s="28">
        <v>2.853307319400785</v>
      </c>
      <c r="G21" s="29"/>
      <c r="H21" s="11">
        <v>51.652544583239617</v>
      </c>
      <c r="I21" s="69">
        <v>236.5760539236158</v>
      </c>
      <c r="J21" s="70">
        <v>39.407293511557199</v>
      </c>
      <c r="K21" s="70">
        <v>20.72823108774859</v>
      </c>
      <c r="L21" s="27">
        <v>215.84782283586722</v>
      </c>
      <c r="M21" s="10">
        <v>1933</v>
      </c>
      <c r="O21" s="37"/>
      <c r="P21" s="39"/>
    </row>
    <row r="22" spans="2:16" ht="14.4" x14ac:dyDescent="0.3">
      <c r="B22" s="9">
        <v>1934</v>
      </c>
      <c r="C22" s="35">
        <v>0.46290302957367468</v>
      </c>
      <c r="D22" s="35">
        <v>0.37694731877307064</v>
      </c>
      <c r="E22" s="36">
        <v>0.16014965165325468</v>
      </c>
      <c r="F22" s="28">
        <v>2.8904404398950638</v>
      </c>
      <c r="G22" s="29"/>
      <c r="H22" s="11">
        <v>53.977720045836406</v>
      </c>
      <c r="I22" s="69">
        <v>249.86450138697342</v>
      </c>
      <c r="J22" s="70">
        <v>40.693513689522923</v>
      </c>
      <c r="K22" s="70">
        <v>21.611282655944006</v>
      </c>
      <c r="L22" s="27">
        <v>228.25321873102942</v>
      </c>
      <c r="M22" s="10">
        <v>1934</v>
      </c>
      <c r="O22" s="37"/>
      <c r="P22" s="39"/>
    </row>
    <row r="23" spans="2:16" ht="14.4" x14ac:dyDescent="0.3">
      <c r="B23" s="9">
        <v>1935</v>
      </c>
      <c r="C23" s="35">
        <v>0.4806058478327585</v>
      </c>
      <c r="D23" s="35">
        <v>0.35193218152273031</v>
      </c>
      <c r="E23" s="36">
        <v>0.16746197064451115</v>
      </c>
      <c r="F23" s="28">
        <v>2.8699402376733656</v>
      </c>
      <c r="G23" s="29"/>
      <c r="H23" s="11">
        <v>53.798642585891102</v>
      </c>
      <c r="I23" s="69">
        <v>258.5594223224374</v>
      </c>
      <c r="J23" s="70">
        <v>37.866947296428634</v>
      </c>
      <c r="K23" s="70">
        <v>22.523066763582609</v>
      </c>
      <c r="L23" s="27">
        <v>236.03635555885478</v>
      </c>
      <c r="M23" s="10">
        <v>1935</v>
      </c>
      <c r="O23" s="37"/>
      <c r="P23" s="39"/>
    </row>
    <row r="24" spans="2:16" ht="14.4" x14ac:dyDescent="0.3">
      <c r="B24" s="9">
        <v>1936</v>
      </c>
      <c r="C24" s="35">
        <v>0.50096018195438885</v>
      </c>
      <c r="D24" s="35">
        <v>0.33778500991084071</v>
      </c>
      <c r="E24" s="36">
        <v>0.16125480813477044</v>
      </c>
      <c r="F24" s="28">
        <v>3.1066371772040804</v>
      </c>
      <c r="G24" s="29"/>
      <c r="H24" s="11">
        <v>57.932607379688392</v>
      </c>
      <c r="I24" s="69">
        <v>290.21929534020865</v>
      </c>
      <c r="J24" s="70">
        <v>39.137532715817777</v>
      </c>
      <c r="K24" s="70">
        <v>23.354778719396595</v>
      </c>
      <c r="L24" s="27">
        <v>266.86451662081203</v>
      </c>
      <c r="M24" s="10">
        <v>1936</v>
      </c>
      <c r="O24" s="37"/>
      <c r="P24" s="39"/>
    </row>
    <row r="25" spans="2:16" ht="14.4" x14ac:dyDescent="0.3">
      <c r="B25" s="9">
        <v>1937</v>
      </c>
      <c r="C25" s="35">
        <v>0.52361312250676995</v>
      </c>
      <c r="D25" s="35">
        <v>0.32802587371818531</v>
      </c>
      <c r="E25" s="36">
        <v>0.14836100377504474</v>
      </c>
      <c r="F25" s="28">
        <v>3.5293177397256525</v>
      </c>
      <c r="G25" s="29"/>
      <c r="H25" s="11">
        <v>59.001644318118082</v>
      </c>
      <c r="I25" s="69">
        <v>308.9403521444363</v>
      </c>
      <c r="J25" s="70">
        <v>38.708131856520573</v>
      </c>
      <c r="K25" s="70">
        <v>21.883857938535407</v>
      </c>
      <c r="L25" s="27">
        <v>287.05649420590089</v>
      </c>
      <c r="M25" s="10">
        <v>1937</v>
      </c>
      <c r="O25" s="37"/>
      <c r="P25" s="39"/>
    </row>
    <row r="26" spans="2:16" ht="14.4" x14ac:dyDescent="0.3">
      <c r="B26" s="9">
        <v>1938</v>
      </c>
      <c r="C26" s="35">
        <v>0.52537141673973986</v>
      </c>
      <c r="D26" s="35">
        <v>0.32739228568498668</v>
      </c>
      <c r="E26" s="36">
        <v>0.14723629757527343</v>
      </c>
      <c r="F26" s="28">
        <v>3.5682194227354009</v>
      </c>
      <c r="G26" s="29"/>
      <c r="H26" s="11">
        <v>58.885011469714421</v>
      </c>
      <c r="I26" s="69">
        <v>309.36501900579697</v>
      </c>
      <c r="J26" s="70">
        <v>38.556996995312922</v>
      </c>
      <c r="K26" s="70">
        <v>21.675027678695653</v>
      </c>
      <c r="L26" s="27">
        <v>287.68999132710132</v>
      </c>
      <c r="M26" s="10">
        <v>1938</v>
      </c>
      <c r="O26" s="37"/>
      <c r="P26" s="39"/>
    </row>
    <row r="27" spans="2:16" ht="14.4" x14ac:dyDescent="0.3">
      <c r="B27" s="9">
        <v>1939</v>
      </c>
      <c r="C27" s="35">
        <v>0.52657212023157163</v>
      </c>
      <c r="D27" s="35">
        <v>0.32396885152417082</v>
      </c>
      <c r="E27" s="36">
        <v>0.14945902824425755</v>
      </c>
      <c r="F27" s="28">
        <v>3.5231870996177399</v>
      </c>
      <c r="G27" s="29"/>
      <c r="H27" s="11">
        <v>59.257840714283404</v>
      </c>
      <c r="I27" s="69">
        <v>312.03526825264959</v>
      </c>
      <c r="J27" s="70">
        <v>38.395389200017291</v>
      </c>
      <c r="K27" s="70">
        <v>22.141548222524492</v>
      </c>
      <c r="L27" s="27">
        <v>289.89372003012511</v>
      </c>
      <c r="M27" s="10">
        <v>1939</v>
      </c>
      <c r="O27" s="37"/>
      <c r="P27" s="39"/>
    </row>
    <row r="28" spans="2:16" ht="14.4" x14ac:dyDescent="0.3">
      <c r="B28" s="9">
        <v>1940</v>
      </c>
      <c r="C28" s="35">
        <v>0.52058678660459001</v>
      </c>
      <c r="D28" s="35">
        <v>0.32668917658731866</v>
      </c>
      <c r="E28" s="36">
        <v>0.15272403680809132</v>
      </c>
      <c r="F28" s="28">
        <v>3.4086761814628077</v>
      </c>
      <c r="G28" s="29"/>
      <c r="H28" s="11">
        <v>58.362344864447827</v>
      </c>
      <c r="I28" s="69">
        <v>303.82665571691791</v>
      </c>
      <c r="J28" s="70">
        <v>38.132692774943173</v>
      </c>
      <c r="K28" s="70">
        <v>22.283332263211122</v>
      </c>
      <c r="L28" s="27">
        <v>281.54332345370676</v>
      </c>
      <c r="M28" s="10">
        <v>1940</v>
      </c>
      <c r="O28" s="37"/>
      <c r="P28" s="39"/>
    </row>
    <row r="29" spans="2:16" ht="14.4" x14ac:dyDescent="0.3">
      <c r="B29" s="9">
        <v>1941</v>
      </c>
      <c r="C29" s="35">
        <v>0.54574310911610169</v>
      </c>
      <c r="D29" s="35">
        <v>0.31277365612696917</v>
      </c>
      <c r="E29" s="36">
        <v>0.14148323475692914</v>
      </c>
      <c r="F29" s="28">
        <v>3.8572987821044564</v>
      </c>
      <c r="G29" s="29"/>
      <c r="H29" s="11">
        <v>58.921325180144642</v>
      </c>
      <c r="I29" s="69">
        <v>321.55907197052989</v>
      </c>
      <c r="J29" s="70">
        <v>36.858076600879777</v>
      </c>
      <c r="K29" s="70">
        <v>20.840949206629411</v>
      </c>
      <c r="L29" s="27">
        <v>300.71812276390045</v>
      </c>
      <c r="M29" s="10">
        <v>1941</v>
      </c>
      <c r="O29" s="37"/>
      <c r="P29" s="39"/>
    </row>
    <row r="30" spans="2:16" ht="14.4" x14ac:dyDescent="0.3">
      <c r="B30" s="9">
        <v>1942</v>
      </c>
      <c r="C30" s="35">
        <v>0.54508397705330991</v>
      </c>
      <c r="D30" s="35">
        <v>0.31679142726462139</v>
      </c>
      <c r="E30" s="36">
        <v>0.1381245956820687</v>
      </c>
      <c r="F30" s="28">
        <v>3.9463208877582443</v>
      </c>
      <c r="G30" s="29"/>
      <c r="H30" s="11">
        <v>56.09133552863193</v>
      </c>
      <c r="I30" s="69">
        <v>305.74488248178312</v>
      </c>
      <c r="J30" s="70">
        <v>35.538508478588149</v>
      </c>
      <c r="K30" s="70">
        <v>19.36898260289885</v>
      </c>
      <c r="L30" s="27">
        <v>286.3758998788843</v>
      </c>
      <c r="M30" s="10">
        <v>1942</v>
      </c>
      <c r="O30" s="37"/>
      <c r="P30" s="39"/>
    </row>
    <row r="31" spans="2:16" ht="14.4" x14ac:dyDescent="0.3">
      <c r="B31" s="9">
        <v>1943</v>
      </c>
      <c r="C31" s="35">
        <v>0.53527509204257628</v>
      </c>
      <c r="D31" s="35">
        <v>0.31819919298553268</v>
      </c>
      <c r="E31" s="36">
        <v>0.14652571497189107</v>
      </c>
      <c r="F31" s="28">
        <v>3.6531136677631051</v>
      </c>
      <c r="G31" s="29"/>
      <c r="H31" s="11">
        <v>58.338885858616777</v>
      </c>
      <c r="I31" s="69">
        <v>312.2735249763245</v>
      </c>
      <c r="J31" s="70">
        <v>37.126772799773924</v>
      </c>
      <c r="K31" s="70">
        <v>21.370367402743419</v>
      </c>
      <c r="L31" s="27">
        <v>290.9031575735811</v>
      </c>
      <c r="M31" s="10">
        <v>1943</v>
      </c>
      <c r="O31" s="37"/>
      <c r="P31" s="39"/>
    </row>
    <row r="32" spans="2:16" ht="14.4" x14ac:dyDescent="0.3">
      <c r="B32" s="9">
        <v>1944</v>
      </c>
      <c r="C32" s="35">
        <v>0.53847701263865322</v>
      </c>
      <c r="D32" s="35">
        <v>0.31900488640725455</v>
      </c>
      <c r="E32" s="36">
        <v>0.1425181009540922</v>
      </c>
      <c r="F32" s="28">
        <v>3.7783061171444245</v>
      </c>
      <c r="G32" s="29"/>
      <c r="H32" s="11">
        <v>60.339274780247287</v>
      </c>
      <c r="I32" s="69">
        <v>324.91312428450385</v>
      </c>
      <c r="J32" s="70">
        <v>38.497046994337808</v>
      </c>
      <c r="K32" s="70">
        <v>21.49859713656998</v>
      </c>
      <c r="L32" s="27">
        <v>303.41452714793388</v>
      </c>
      <c r="M32" s="10">
        <v>1944</v>
      </c>
      <c r="O32" s="37"/>
      <c r="P32" s="39"/>
    </row>
    <row r="33" spans="2:16" ht="14.4" x14ac:dyDescent="0.3">
      <c r="B33" s="9">
        <v>1945</v>
      </c>
      <c r="C33" s="35">
        <v>0.48833880535735397</v>
      </c>
      <c r="D33" s="35">
        <v>0.34694374156909402</v>
      </c>
      <c r="E33" s="36">
        <v>0.16471745307355204</v>
      </c>
      <c r="F33" s="28">
        <v>2.9647059024115303</v>
      </c>
      <c r="G33" s="29"/>
      <c r="H33" s="11">
        <v>60.413173117516507</v>
      </c>
      <c r="I33" s="69">
        <v>295.02096788055024</v>
      </c>
      <c r="J33" s="70">
        <v>41.919944642905172</v>
      </c>
      <c r="K33" s="70">
        <v>24.877760020022251</v>
      </c>
      <c r="L33" s="27">
        <v>270.14320786052798</v>
      </c>
      <c r="M33" s="10">
        <v>1945</v>
      </c>
      <c r="O33" s="37"/>
      <c r="P33" s="39"/>
    </row>
    <row r="34" spans="2:16" ht="14.4" x14ac:dyDescent="0.3">
      <c r="B34" s="9">
        <v>1946</v>
      </c>
      <c r="C34" s="35">
        <v>0.55278621302222752</v>
      </c>
      <c r="D34" s="35">
        <v>0.31074735223918698</v>
      </c>
      <c r="E34" s="36">
        <v>0.1364664347385855</v>
      </c>
      <c r="F34" s="28">
        <v>4.0507119137474525</v>
      </c>
      <c r="G34" s="29"/>
      <c r="H34" s="11">
        <v>64.500498921484507</v>
      </c>
      <c r="I34" s="69">
        <v>356.54986536851692</v>
      </c>
      <c r="J34" s="70">
        <v>40.086718515915692</v>
      </c>
      <c r="K34" s="70">
        <v>22.005382816687423</v>
      </c>
      <c r="L34" s="27">
        <v>334.5444825518295</v>
      </c>
      <c r="M34" s="10">
        <v>1946</v>
      </c>
      <c r="O34" s="37"/>
      <c r="P34" s="39"/>
    </row>
    <row r="35" spans="2:16" ht="14.4" x14ac:dyDescent="0.3">
      <c r="B35" s="9">
        <v>1947</v>
      </c>
      <c r="C35" s="35">
        <v>0.56309365551761403</v>
      </c>
      <c r="D35" s="35">
        <v>0.29628261268728284</v>
      </c>
      <c r="E35" s="36">
        <v>0.14062373179510315</v>
      </c>
      <c r="F35" s="28">
        <v>4.0042576621282802</v>
      </c>
      <c r="G35" s="29"/>
      <c r="H35" s="11">
        <v>64.311605647376098</v>
      </c>
      <c r="I35" s="69">
        <v>362.13457116188238</v>
      </c>
      <c r="J35" s="70">
        <v>38.108821094637605</v>
      </c>
      <c r="K35" s="70">
        <v>22.609344959672644</v>
      </c>
      <c r="L35" s="27">
        <v>339.52522620220975</v>
      </c>
      <c r="M35" s="10">
        <v>1947</v>
      </c>
      <c r="O35" s="37"/>
      <c r="P35" s="39"/>
    </row>
    <row r="36" spans="2:16" ht="14.4" x14ac:dyDescent="0.3">
      <c r="B36" s="9">
        <v>1948</v>
      </c>
      <c r="C36" s="35">
        <v>0.56869146144481231</v>
      </c>
      <c r="D36" s="35">
        <v>0.29815026319413429</v>
      </c>
      <c r="E36" s="36">
        <v>0.13315827536105337</v>
      </c>
      <c r="F36" s="28">
        <v>4.2707932338626948</v>
      </c>
      <c r="G36" s="29"/>
      <c r="H36" s="11">
        <v>65.755977779775918</v>
      </c>
      <c r="I36" s="69">
        <v>373.94863102313371</v>
      </c>
      <c r="J36" s="70">
        <v>39.21032416325567</v>
      </c>
      <c r="K36" s="70">
        <v>21.88988148958677</v>
      </c>
      <c r="L36" s="27">
        <v>352.05874953354692</v>
      </c>
      <c r="M36" s="10">
        <v>1948</v>
      </c>
      <c r="O36" s="37"/>
      <c r="P36" s="39"/>
    </row>
    <row r="37" spans="2:16" ht="14.4" x14ac:dyDescent="0.3">
      <c r="B37" s="9">
        <v>1949</v>
      </c>
      <c r="C37" s="35">
        <v>0.5456188350101322</v>
      </c>
      <c r="D37" s="35">
        <v>0.31713597665765869</v>
      </c>
      <c r="E37" s="36">
        <v>0.13724518833220911</v>
      </c>
      <c r="F37" s="28">
        <v>3.9755042900989248</v>
      </c>
      <c r="G37" s="29"/>
      <c r="H37" s="11">
        <v>68.694647038316631</v>
      </c>
      <c r="I37" s="69">
        <v>374.81093288478547</v>
      </c>
      <c r="J37" s="70">
        <v>43.571087959299369</v>
      </c>
      <c r="K37" s="70">
        <v>23.570024425470994</v>
      </c>
      <c r="L37" s="27">
        <v>351.24090845931448</v>
      </c>
      <c r="M37" s="10">
        <v>1949</v>
      </c>
      <c r="O37" s="37"/>
      <c r="P37" s="39"/>
    </row>
    <row r="38" spans="2:16" ht="14.4" x14ac:dyDescent="0.3">
      <c r="B38" s="9">
        <v>1950</v>
      </c>
      <c r="C38" s="35">
        <v>0.52892418512145989</v>
      </c>
      <c r="D38" s="35">
        <v>0.32153015285783876</v>
      </c>
      <c r="E38" s="36">
        <v>0.14954566202070135</v>
      </c>
      <c r="F38" s="28">
        <v>3.5368741424825938</v>
      </c>
      <c r="G38" s="29"/>
      <c r="H38" s="11">
        <v>71.050474544540222</v>
      </c>
      <c r="I38" s="69">
        <v>375.80314350963965</v>
      </c>
      <c r="J38" s="70">
        <v>45.689739881855999</v>
      </c>
      <c r="K38" s="70">
        <v>26.563225631620643</v>
      </c>
      <c r="L38" s="27">
        <v>349.23991787801901</v>
      </c>
      <c r="M38" s="10">
        <v>1950</v>
      </c>
      <c r="O38" s="37"/>
      <c r="P38" s="39"/>
    </row>
    <row r="39" spans="2:16" ht="14.4" x14ac:dyDescent="0.3">
      <c r="B39" s="9">
        <v>1951</v>
      </c>
      <c r="C39" s="35">
        <v>0.50773026250121633</v>
      </c>
      <c r="D39" s="35">
        <v>0.32973769791516361</v>
      </c>
      <c r="E39" s="36">
        <v>0.16253203958362009</v>
      </c>
      <c r="F39" s="28">
        <v>3.1238779984668645</v>
      </c>
      <c r="G39" s="33"/>
      <c r="H39" s="11">
        <v>71.764299360080088</v>
      </c>
      <c r="I39" s="69">
        <v>364.3690655230933</v>
      </c>
      <c r="J39" s="70">
        <v>47.326789726974916</v>
      </c>
      <c r="K39" s="70">
        <v>29.159994860708245</v>
      </c>
      <c r="L39" s="27">
        <v>335.20907066238505</v>
      </c>
      <c r="M39" s="10">
        <v>1951</v>
      </c>
      <c r="O39" s="37"/>
      <c r="P39" s="39"/>
    </row>
    <row r="40" spans="2:16" ht="14.4" x14ac:dyDescent="0.3">
      <c r="B40" s="9">
        <v>1952</v>
      </c>
      <c r="C40" s="35">
        <v>0.55376895939323689</v>
      </c>
      <c r="D40" s="35">
        <v>0.29705491331592992</v>
      </c>
      <c r="E40" s="36">
        <v>0.14917612729083318</v>
      </c>
      <c r="F40" s="28">
        <v>3.7121821664776906</v>
      </c>
      <c r="G40" s="33"/>
      <c r="H40" s="11">
        <v>75.75453336905899</v>
      </c>
      <c r="I40" s="69">
        <v>419.50509113104039</v>
      </c>
      <c r="J40" s="70">
        <v>45.00651268646908</v>
      </c>
      <c r="K40" s="70">
        <v>28.251919781801032</v>
      </c>
      <c r="L40" s="27">
        <v>391.25317134923938</v>
      </c>
      <c r="M40" s="10">
        <v>1952</v>
      </c>
      <c r="O40" s="37"/>
      <c r="P40" s="39"/>
    </row>
    <row r="41" spans="2:16" ht="14.4" x14ac:dyDescent="0.3">
      <c r="B41" s="9">
        <v>1953</v>
      </c>
      <c r="C41" s="35">
        <v>0.54106535323290983</v>
      </c>
      <c r="D41" s="35">
        <v>0.30579578938509649</v>
      </c>
      <c r="E41" s="36">
        <v>0.15313885738199368</v>
      </c>
      <c r="F41" s="28">
        <v>3.5331682793169983</v>
      </c>
      <c r="G41" s="33"/>
      <c r="H41" s="11">
        <v>73.570240959562582</v>
      </c>
      <c r="I41" s="69">
        <v>398.06308412216015</v>
      </c>
      <c r="J41" s="70">
        <v>44.994939818962401</v>
      </c>
      <c r="K41" s="70">
        <v>28.166156594663409</v>
      </c>
      <c r="L41" s="27">
        <v>369.89692752749676</v>
      </c>
      <c r="M41" s="10">
        <v>1953</v>
      </c>
      <c r="O41" s="37"/>
      <c r="P41" s="39"/>
    </row>
    <row r="42" spans="2:16" ht="14.4" x14ac:dyDescent="0.3">
      <c r="B42" s="9">
        <v>1954</v>
      </c>
      <c r="C42" s="35">
        <v>0.58104279573330475</v>
      </c>
      <c r="D42" s="35">
        <v>0.28937857993331173</v>
      </c>
      <c r="E42" s="36">
        <v>0.12957862433338352</v>
      </c>
      <c r="F42" s="28">
        <v>4.484094492609997</v>
      </c>
      <c r="G42" s="33"/>
      <c r="H42" s="11">
        <v>79.290854837297886</v>
      </c>
      <c r="I42" s="69">
        <v>460.71379970747194</v>
      </c>
      <c r="J42" s="70">
        <v>45.890149949031247</v>
      </c>
      <c r="K42" s="70">
        <v>25.685999730087669</v>
      </c>
      <c r="L42" s="27">
        <v>435.02779997738429</v>
      </c>
      <c r="M42" s="10">
        <v>1954</v>
      </c>
      <c r="O42" s="37"/>
      <c r="P42" s="39"/>
    </row>
    <row r="43" spans="2:16" ht="14.4" x14ac:dyDescent="0.3">
      <c r="B43" s="9">
        <v>1955</v>
      </c>
      <c r="C43" s="35">
        <v>0.5808623118936731</v>
      </c>
      <c r="D43" s="35">
        <v>0.29221963114931415</v>
      </c>
      <c r="E43" s="36">
        <v>0.12691805695701275</v>
      </c>
      <c r="F43" s="28">
        <v>4.5766719552790791</v>
      </c>
      <c r="G43" s="33"/>
      <c r="H43" s="11">
        <v>82.331969252467118</v>
      </c>
      <c r="I43" s="69">
        <v>478.23538002746858</v>
      </c>
      <c r="J43" s="70">
        <v>48.118035373505229</v>
      </c>
      <c r="K43" s="70">
        <v>26.123533907419109</v>
      </c>
      <c r="L43" s="27">
        <v>452.11184612004945</v>
      </c>
      <c r="M43" s="10">
        <v>1955</v>
      </c>
      <c r="O43" s="37"/>
      <c r="P43" s="39"/>
    </row>
    <row r="44" spans="2:16" ht="14.4" x14ac:dyDescent="0.3">
      <c r="B44" s="9">
        <v>1956</v>
      </c>
      <c r="C44" s="35">
        <v>0.55507464336918211</v>
      </c>
      <c r="D44" s="35">
        <v>0.31208925570954049</v>
      </c>
      <c r="E44" s="36">
        <v>0.1328361009212774</v>
      </c>
      <c r="F44" s="28">
        <v>4.1786430008069546</v>
      </c>
      <c r="G44" s="33"/>
      <c r="H44" s="11">
        <v>75.960111743530504</v>
      </c>
      <c r="I44" s="69">
        <v>421.63531936323415</v>
      </c>
      <c r="J44" s="70">
        <v>47.412669475303922</v>
      </c>
      <c r="K44" s="70">
        <v>25.225612673887817</v>
      </c>
      <c r="L44" s="27">
        <v>396.40970668934631</v>
      </c>
      <c r="M44" s="10">
        <v>1956</v>
      </c>
      <c r="O44" s="37"/>
      <c r="P44" s="39"/>
    </row>
    <row r="45" spans="2:16" ht="14.4" x14ac:dyDescent="0.3">
      <c r="B45" s="9">
        <v>1957</v>
      </c>
      <c r="C45" s="35">
        <v>0.54540452164411257</v>
      </c>
      <c r="D45" s="35">
        <v>0.32470260309919879</v>
      </c>
      <c r="E45" s="36">
        <v>0.12989287525668863</v>
      </c>
      <c r="F45" s="28">
        <v>4.198879427114905</v>
      </c>
      <c r="G45" s="33"/>
      <c r="H45" s="11">
        <v>77.257044071338981</v>
      </c>
      <c r="I45" s="69">
        <v>421.36341165366758</v>
      </c>
      <c r="J45" s="70">
        <v>50.171126635426582</v>
      </c>
      <c r="K45" s="70">
        <v>25.087848970647325</v>
      </c>
      <c r="L45" s="27">
        <v>396.27556268302027</v>
      </c>
      <c r="M45" s="10">
        <v>1957</v>
      </c>
      <c r="O45" s="37"/>
      <c r="P45" s="39"/>
    </row>
    <row r="46" spans="2:16" ht="14.4" x14ac:dyDescent="0.3">
      <c r="B46" s="9">
        <v>1958</v>
      </c>
      <c r="C46" s="35">
        <v>0.56090190214238189</v>
      </c>
      <c r="D46" s="35">
        <v>0.31439170234970554</v>
      </c>
      <c r="E46" s="36">
        <v>0.12470639550791256</v>
      </c>
      <c r="F46" s="28">
        <v>4.4977797638838251</v>
      </c>
      <c r="G46" s="33"/>
      <c r="H46" s="11">
        <v>77.722201982839891</v>
      </c>
      <c r="I46" s="69">
        <v>435.94530930869303</v>
      </c>
      <c r="J46" s="70">
        <v>48.870430783505384</v>
      </c>
      <c r="K46" s="70">
        <v>24.231139150544742</v>
      </c>
      <c r="L46" s="27">
        <v>411.71417015814831</v>
      </c>
      <c r="M46" s="10">
        <v>1958</v>
      </c>
      <c r="O46" s="37"/>
      <c r="P46" s="39"/>
    </row>
    <row r="47" spans="2:16" ht="14.4" x14ac:dyDescent="0.3">
      <c r="B47" s="9">
        <v>1959</v>
      </c>
      <c r="C47" s="35">
        <v>0.57470850882720026</v>
      </c>
      <c r="D47" s="35">
        <v>0.30965620624731038</v>
      </c>
      <c r="E47" s="36">
        <v>0.11563528492548933</v>
      </c>
      <c r="F47" s="28">
        <v>4.9700098823427385</v>
      </c>
      <c r="G47" s="33"/>
      <c r="H47" s="11">
        <v>79.426814805131286</v>
      </c>
      <c r="I47" s="69">
        <v>456.47266297551187</v>
      </c>
      <c r="J47" s="70">
        <v>49.190012293729318</v>
      </c>
      <c r="K47" s="70">
        <v>22.961355901788576</v>
      </c>
      <c r="L47" s="27">
        <v>433.51130707372329</v>
      </c>
      <c r="M47" s="10">
        <v>1959</v>
      </c>
      <c r="O47" s="37"/>
      <c r="P47" s="39"/>
    </row>
    <row r="48" spans="2:16" ht="14.4" x14ac:dyDescent="0.3">
      <c r="B48" s="9">
        <v>1960</v>
      </c>
      <c r="C48" s="35">
        <v>0.57250241857567463</v>
      </c>
      <c r="D48" s="35">
        <v>0.31349500242850453</v>
      </c>
      <c r="E48" s="36">
        <v>0.11400257899582085</v>
      </c>
      <c r="F48" s="28">
        <v>5.0218374322624895</v>
      </c>
      <c r="G48" s="33"/>
      <c r="H48" s="11">
        <v>82.301365205817731</v>
      </c>
      <c r="I48" s="69">
        <v>471.17730632410525</v>
      </c>
      <c r="J48" s="70">
        <v>51.602133370134133</v>
      </c>
      <c r="K48" s="70">
        <v>23.456419720850342</v>
      </c>
      <c r="L48" s="27">
        <v>447.72088660325488</v>
      </c>
      <c r="M48" s="10">
        <v>1960</v>
      </c>
      <c r="O48" s="37"/>
      <c r="P48" s="39"/>
    </row>
    <row r="49" spans="2:16" ht="14.4" x14ac:dyDescent="0.3">
      <c r="B49" s="9">
        <v>1961</v>
      </c>
      <c r="C49" s="35">
        <v>0.58318049869391819</v>
      </c>
      <c r="D49" s="35">
        <v>0.3056011443672414</v>
      </c>
      <c r="E49" s="36">
        <v>0.11121835693884044</v>
      </c>
      <c r="F49" s="28">
        <v>5.2435633356336329</v>
      </c>
      <c r="G49" s="33"/>
      <c r="H49" s="11">
        <v>88.352385836751353</v>
      </c>
      <c r="I49" s="69">
        <v>515.25388433074124</v>
      </c>
      <c r="J49" s="70">
        <v>54.001180438574529</v>
      </c>
      <c r="K49" s="70">
        <v>24.566017960974904</v>
      </c>
      <c r="L49" s="27">
        <v>490.68786636976631</v>
      </c>
      <c r="M49" s="10">
        <v>1961</v>
      </c>
      <c r="O49" s="37"/>
      <c r="P49" s="39"/>
    </row>
    <row r="50" spans="2:16" ht="14.4" x14ac:dyDescent="0.3">
      <c r="B50" s="9">
        <v>1962</v>
      </c>
      <c r="C50" s="35">
        <v>0.59800513941858457</v>
      </c>
      <c r="D50" s="35">
        <v>0.29371321976238418</v>
      </c>
      <c r="E50" s="36">
        <v>0.10828164081903124</v>
      </c>
      <c r="F50" s="28">
        <v>5.522682653267303</v>
      </c>
      <c r="G50" s="33"/>
      <c r="H50" s="11">
        <v>89.357016207095256</v>
      </c>
      <c r="I50" s="69">
        <v>534.35954934952713</v>
      </c>
      <c r="J50" s="70">
        <v>52.490673877090991</v>
      </c>
      <c r="K50" s="70">
        <v>24.189310833992604</v>
      </c>
      <c r="L50" s="27">
        <v>510.17023851553455</v>
      </c>
      <c r="M50" s="10">
        <v>1962</v>
      </c>
      <c r="O50" s="37"/>
      <c r="P50" s="39"/>
    </row>
    <row r="51" spans="2:16" ht="14.4" x14ac:dyDescent="0.3">
      <c r="B51" s="9">
        <v>1963</v>
      </c>
      <c r="C51" s="35">
        <v>0.5963654734696493</v>
      </c>
      <c r="D51" s="35">
        <v>0.29551405197101066</v>
      </c>
      <c r="E51" s="36">
        <v>0.10812047455934001</v>
      </c>
      <c r="F51" s="28">
        <v>5.5157496847865266</v>
      </c>
      <c r="G51" s="33"/>
      <c r="H51" s="11">
        <v>92.362600895052566</v>
      </c>
      <c r="I51" s="69">
        <v>550.81866213666274</v>
      </c>
      <c r="J51" s="70">
        <v>54.588892882156557</v>
      </c>
      <c r="K51" s="70">
        <v>24.965720600770016</v>
      </c>
      <c r="L51" s="27">
        <v>525.85294153589268</v>
      </c>
      <c r="M51" s="10">
        <v>1963</v>
      </c>
      <c r="O51" s="37"/>
      <c r="P51" s="39"/>
    </row>
    <row r="52" spans="2:16" ht="14.4" x14ac:dyDescent="0.3">
      <c r="B52" s="9">
        <v>1964</v>
      </c>
      <c r="C52" s="35">
        <v>0.58155686125000206</v>
      </c>
      <c r="D52" s="35">
        <v>0.3038039020317993</v>
      </c>
      <c r="E52" s="36">
        <v>0.11463923671819862</v>
      </c>
      <c r="F52" s="28">
        <v>5.0729303325663349</v>
      </c>
      <c r="G52" s="33"/>
      <c r="H52" s="11">
        <v>89.83195178068307</v>
      </c>
      <c r="I52" s="69">
        <v>522.42387917535575</v>
      </c>
      <c r="J52" s="70">
        <v>54.582594956207913</v>
      </c>
      <c r="K52" s="70">
        <v>25.745665962608822</v>
      </c>
      <c r="L52" s="27">
        <v>496.67821321274693</v>
      </c>
      <c r="M52" s="10">
        <v>1964</v>
      </c>
      <c r="O52" s="37"/>
      <c r="P52" s="39"/>
    </row>
    <row r="53" spans="2:16" ht="14.4" x14ac:dyDescent="0.3">
      <c r="B53" s="9">
        <v>1965</v>
      </c>
      <c r="C53" s="35">
        <v>0.56158308589049555</v>
      </c>
      <c r="D53" s="35">
        <v>0.3131762253342375</v>
      </c>
      <c r="E53" s="36">
        <v>0.12524068877526692</v>
      </c>
      <c r="F53" s="28">
        <v>4.4840306403792267</v>
      </c>
      <c r="G53" s="33"/>
      <c r="H53" s="11">
        <v>88.114208416445393</v>
      </c>
      <c r="I53" s="69">
        <v>494.83449073305678</v>
      </c>
      <c r="J53" s="70">
        <v>55.190550380353336</v>
      </c>
      <c r="K53" s="70">
        <v>27.588710382407609</v>
      </c>
      <c r="L53" s="27">
        <v>467.24578035064917</v>
      </c>
      <c r="M53" s="10">
        <v>1965</v>
      </c>
      <c r="O53" s="37"/>
      <c r="P53" s="39"/>
    </row>
    <row r="54" spans="2:16" ht="14.4" x14ac:dyDescent="0.3">
      <c r="B54" s="9">
        <v>1966</v>
      </c>
      <c r="C54" s="35">
        <v>0.57619829015081037</v>
      </c>
      <c r="D54" s="35">
        <v>0.30938743679001468</v>
      </c>
      <c r="E54" s="36">
        <v>0.11441427305917493</v>
      </c>
      <c r="F54" s="28">
        <v>5.0360700177048825</v>
      </c>
      <c r="G54" s="33"/>
      <c r="H54" s="11">
        <v>88.484053213517498</v>
      </c>
      <c r="I54" s="69">
        <v>509.84360167242102</v>
      </c>
      <c r="J54" s="70">
        <v>54.751708841042884</v>
      </c>
      <c r="K54" s="70">
        <v>25.30959656438489</v>
      </c>
      <c r="L54" s="27">
        <v>484.53400510803613</v>
      </c>
      <c r="M54" s="10">
        <v>1966</v>
      </c>
      <c r="O54" s="37"/>
      <c r="P54" s="39"/>
    </row>
    <row r="55" spans="2:16" ht="14.4" x14ac:dyDescent="0.3">
      <c r="B55" s="9">
        <v>1967</v>
      </c>
      <c r="C55" s="35">
        <v>0.56275210994740665</v>
      </c>
      <c r="D55" s="35">
        <v>0.3223475067433183</v>
      </c>
      <c r="E55" s="36">
        <v>0.11490038330927504</v>
      </c>
      <c r="F55" s="28">
        <v>4.8977391871066098</v>
      </c>
      <c r="G55" s="33"/>
      <c r="H55" s="11">
        <v>90.713709971037346</v>
      </c>
      <c r="I55" s="69">
        <v>510.49331687358364</v>
      </c>
      <c r="J55" s="70">
        <v>58.482676473200762</v>
      </c>
      <c r="K55" s="70">
        <v>26.057600117696492</v>
      </c>
      <c r="L55" s="27">
        <v>484.43571675588714</v>
      </c>
      <c r="M55" s="10">
        <v>1967</v>
      </c>
      <c r="O55" s="37"/>
      <c r="P55" s="39"/>
    </row>
    <row r="56" spans="2:16" ht="14.4" x14ac:dyDescent="0.3">
      <c r="B56" s="9">
        <v>1968</v>
      </c>
      <c r="C56" s="35">
        <v>0.52443157498609738</v>
      </c>
      <c r="D56" s="35">
        <v>0.35668170403531818</v>
      </c>
      <c r="E56" s="36">
        <v>0.11888672097858441</v>
      </c>
      <c r="F56" s="28">
        <v>4.4111871424275009</v>
      </c>
      <c r="G56" s="33"/>
      <c r="H56" s="11">
        <v>92.386527593670806</v>
      </c>
      <c r="I56" s="69">
        <v>484.50412173445329</v>
      </c>
      <c r="J56" s="70">
        <v>65.905168184032888</v>
      </c>
      <c r="K56" s="70">
        <v>27.458828320522574</v>
      </c>
      <c r="L56" s="27">
        <v>457.04529341393072</v>
      </c>
      <c r="M56" s="10">
        <v>1968</v>
      </c>
      <c r="O56" s="37"/>
      <c r="P56" s="39"/>
    </row>
    <row r="57" spans="2:16" ht="14.4" x14ac:dyDescent="0.3">
      <c r="B57" s="9">
        <v>1969</v>
      </c>
      <c r="C57" s="35">
        <v>0.55277860774397336</v>
      </c>
      <c r="D57" s="35">
        <v>0.34314505060096001</v>
      </c>
      <c r="E57" s="36">
        <v>0.1040763416550666</v>
      </c>
      <c r="F57" s="28">
        <v>5.3112801521791697</v>
      </c>
      <c r="G57" s="33"/>
      <c r="H57" s="11">
        <v>101.37192369293741</v>
      </c>
      <c r="I57" s="69">
        <v>560.3623084331025</v>
      </c>
      <c r="J57" s="70">
        <v>69.570547770259338</v>
      </c>
      <c r="K57" s="70">
        <v>26.376047411243739</v>
      </c>
      <c r="L57" s="27">
        <v>533.98626102185881</v>
      </c>
      <c r="M57" s="10">
        <v>1969</v>
      </c>
      <c r="O57" s="37"/>
      <c r="P57" s="39"/>
    </row>
    <row r="58" spans="2:16" ht="14.4" x14ac:dyDescent="0.3">
      <c r="B58" s="9">
        <v>1970</v>
      </c>
      <c r="C58" s="35">
        <v>0.55168845746543871</v>
      </c>
      <c r="D58" s="35">
        <v>0.34474172621028037</v>
      </c>
      <c r="E58" s="36">
        <v>0.10356981632428092</v>
      </c>
      <c r="F58" s="28">
        <v>5.3267300942012081</v>
      </c>
      <c r="G58" s="33"/>
      <c r="H58" s="11">
        <v>107.01239172444016</v>
      </c>
      <c r="I58" s="69">
        <v>590.37501320143667</v>
      </c>
      <c r="J58" s="70">
        <v>73.783273297948455</v>
      </c>
      <c r="K58" s="70">
        <v>27.708134388305663</v>
      </c>
      <c r="L58" s="27">
        <v>562.66687881313101</v>
      </c>
      <c r="M58" s="10">
        <v>1970</v>
      </c>
      <c r="O58" s="37"/>
      <c r="P58" s="39"/>
    </row>
    <row r="59" spans="2:16" ht="14.4" x14ac:dyDescent="0.3">
      <c r="B59" s="9">
        <v>1971</v>
      </c>
      <c r="C59" s="35">
        <v>0.54956041324513005</v>
      </c>
      <c r="D59" s="35">
        <v>0.35192418605459713</v>
      </c>
      <c r="E59" s="36">
        <v>9.8515400700272815E-2</v>
      </c>
      <c r="F59" s="28">
        <v>5.578421336549547</v>
      </c>
      <c r="G59" s="33"/>
      <c r="H59" s="11">
        <v>112.99949880956279</v>
      </c>
      <c r="I59" s="69">
        <v>621.00051262275906</v>
      </c>
      <c r="J59" s="70">
        <v>79.534513286265607</v>
      </c>
      <c r="K59" s="70">
        <v>27.830477260385198</v>
      </c>
      <c r="L59" s="27">
        <v>593.17003536237382</v>
      </c>
      <c r="M59" s="10">
        <v>1971</v>
      </c>
      <c r="O59" s="37"/>
      <c r="P59" s="39"/>
    </row>
    <row r="60" spans="2:16" ht="14.4" x14ac:dyDescent="0.3">
      <c r="B60" s="9">
        <v>1972</v>
      </c>
      <c r="C60" s="35">
        <v>0.55995552042577379</v>
      </c>
      <c r="D60" s="35">
        <v>0.34380078936935182</v>
      </c>
      <c r="E60" s="36">
        <v>9.6243690204874402E-2</v>
      </c>
      <c r="F60" s="28">
        <v>5.8181011059924428</v>
      </c>
      <c r="G60" s="33"/>
      <c r="H60" s="11">
        <v>119.89574969741196</v>
      </c>
      <c r="I60" s="69">
        <v>671.36286918652627</v>
      </c>
      <c r="J60" s="70">
        <v>82.440506776000916</v>
      </c>
      <c r="K60" s="70">
        <v>28.8480234768972</v>
      </c>
      <c r="L60" s="27">
        <v>642.51484570962907</v>
      </c>
      <c r="M60" s="10">
        <v>1972</v>
      </c>
      <c r="O60" s="37"/>
      <c r="P60" s="39"/>
    </row>
    <row r="61" spans="2:16" ht="14.4" x14ac:dyDescent="0.3">
      <c r="B61" s="9">
        <v>1973</v>
      </c>
      <c r="C61" s="35">
        <v>0.58376996814674098</v>
      </c>
      <c r="D61" s="35">
        <v>0.32084764693122292</v>
      </c>
      <c r="E61" s="36">
        <v>9.5382384922036073E-2</v>
      </c>
      <c r="F61" s="28">
        <v>6.1203121375493446</v>
      </c>
      <c r="G61" s="33"/>
      <c r="H61" s="11">
        <v>128.95222055053182</v>
      </c>
      <c r="I61" s="69">
        <v>752.78433683235471</v>
      </c>
      <c r="J61" s="70">
        <v>82.748033060388437</v>
      </c>
      <c r="K61" s="70">
        <v>30.749425842755286</v>
      </c>
      <c r="L61" s="27">
        <v>722.03491098959944</v>
      </c>
      <c r="M61" s="10">
        <v>1973</v>
      </c>
      <c r="O61" s="37"/>
      <c r="P61" s="39"/>
    </row>
    <row r="62" spans="2:16" ht="14.4" x14ac:dyDescent="0.3">
      <c r="B62" s="9">
        <v>1974</v>
      </c>
      <c r="C62" s="35">
        <v>0.60902147439128507</v>
      </c>
      <c r="D62" s="35">
        <v>0.29403714903416356</v>
      </c>
      <c r="E62" s="36">
        <v>9.6941376574551388E-2</v>
      </c>
      <c r="F62" s="28">
        <v>6.28236874605268</v>
      </c>
      <c r="G62" s="33"/>
      <c r="H62" s="11">
        <v>140.31092224715539</v>
      </c>
      <c r="I62" s="69">
        <v>854.52364740163523</v>
      </c>
      <c r="J62" s="70">
        <v>82.513247111815531</v>
      </c>
      <c r="K62" s="70">
        <v>34.004834877710223</v>
      </c>
      <c r="L62" s="27">
        <v>820.51881252392502</v>
      </c>
      <c r="M62" s="10">
        <v>1974</v>
      </c>
      <c r="O62" s="37"/>
      <c r="P62" s="39"/>
    </row>
    <row r="63" spans="2:16" ht="14.4" x14ac:dyDescent="0.3">
      <c r="B63" s="9">
        <v>1975</v>
      </c>
      <c r="C63" s="35">
        <v>0.58747132138095726</v>
      </c>
      <c r="D63" s="35">
        <v>0.31467164847151929</v>
      </c>
      <c r="E63" s="36">
        <v>9.7857030147523463E-2</v>
      </c>
      <c r="F63" s="28">
        <v>6.0033634833932759</v>
      </c>
      <c r="G63" s="33"/>
      <c r="H63" s="11">
        <v>146.36471133800779</v>
      </c>
      <c r="I63" s="69">
        <v>859.85070373281815</v>
      </c>
      <c r="J63" s="70">
        <v>92.113649989577965</v>
      </c>
      <c r="K63" s="70">
        <v>35.807039924842492</v>
      </c>
      <c r="L63" s="27">
        <v>824.04366380797569</v>
      </c>
      <c r="M63" s="10">
        <v>1975</v>
      </c>
      <c r="O63" s="37"/>
      <c r="P63" s="39"/>
    </row>
    <row r="64" spans="2:16" ht="14.4" x14ac:dyDescent="0.3">
      <c r="B64" s="9">
        <v>1976</v>
      </c>
      <c r="C64" s="35">
        <v>0.58994115101045741</v>
      </c>
      <c r="D64" s="35">
        <v>0.31526289459594398</v>
      </c>
      <c r="E64" s="36">
        <v>9.4795954393598614E-2</v>
      </c>
      <c r="F64" s="28">
        <v>6.2232735013245986</v>
      </c>
      <c r="G64" s="33"/>
      <c r="H64" s="11">
        <v>151.88847110383765</v>
      </c>
      <c r="I64" s="69">
        <v>896.05259468216582</v>
      </c>
      <c r="J64" s="70">
        <v>95.769598111896499</v>
      </c>
      <c r="K64" s="70">
        <v>35.996031449182034</v>
      </c>
      <c r="L64" s="27">
        <v>860.05656323298376</v>
      </c>
      <c r="M64" s="10">
        <v>1976</v>
      </c>
      <c r="O64" s="37"/>
      <c r="P64" s="39"/>
    </row>
    <row r="65" spans="2:16" ht="14.4" x14ac:dyDescent="0.3">
      <c r="B65" s="9">
        <v>1977</v>
      </c>
      <c r="C65" s="35">
        <v>0.57442134741791417</v>
      </c>
      <c r="D65" s="35">
        <v>0.32712167592820662</v>
      </c>
      <c r="E65" s="36">
        <v>9.8456976653879175E-2</v>
      </c>
      <c r="F65" s="28">
        <v>5.8342371149305663</v>
      </c>
      <c r="G65" s="33"/>
      <c r="H65" s="11">
        <v>154.76807938150728</v>
      </c>
      <c r="I65" s="69">
        <v>889.02088695608109</v>
      </c>
      <c r="J65" s="70">
        <v>101.25598701493676</v>
      </c>
      <c r="K65" s="70">
        <v>38.09499294607695</v>
      </c>
      <c r="L65" s="27">
        <v>850.92589401000419</v>
      </c>
      <c r="M65" s="10">
        <v>1977</v>
      </c>
      <c r="O65" s="37"/>
      <c r="P65" s="39"/>
    </row>
    <row r="66" spans="2:16" ht="14.4" x14ac:dyDescent="0.3">
      <c r="B66" s="9">
        <v>1978</v>
      </c>
      <c r="C66" s="35">
        <v>0.55539972675206795</v>
      </c>
      <c r="D66" s="35">
        <v>0.34243297903198738</v>
      </c>
      <c r="E66" s="36">
        <v>0.10216729421594466</v>
      </c>
      <c r="F66" s="28">
        <v>5.4361792686625732</v>
      </c>
      <c r="G66" s="33"/>
      <c r="H66" s="11">
        <v>154.47577351261077</v>
      </c>
      <c r="I66" s="69">
        <v>857.95802398718342</v>
      </c>
      <c r="J66" s="70">
        <v>105.79519862438775</v>
      </c>
      <c r="K66" s="70">
        <v>39.455929504246335</v>
      </c>
      <c r="L66" s="27">
        <v>818.50209448293708</v>
      </c>
      <c r="M66" s="10">
        <v>1978</v>
      </c>
      <c r="O66" s="37"/>
      <c r="P66" s="39"/>
    </row>
    <row r="67" spans="2:16" ht="14.4" x14ac:dyDescent="0.3">
      <c r="B67" s="9">
        <v>1979</v>
      </c>
      <c r="C67" s="35">
        <v>0.5791978874663346</v>
      </c>
      <c r="D67" s="35">
        <v>0.32694111079403865</v>
      </c>
      <c r="E67" s="36">
        <v>9.386100173962672E-2</v>
      </c>
      <c r="F67" s="28">
        <v>6.1708044526633881</v>
      </c>
      <c r="G67" s="33"/>
      <c r="H67" s="11">
        <v>158.93082020159417</v>
      </c>
      <c r="I67" s="69">
        <v>920.52395314055195</v>
      </c>
      <c r="J67" s="70">
        <v>103.92203779223367</v>
      </c>
      <c r="K67" s="70">
        <v>37.293514978555329</v>
      </c>
      <c r="L67" s="27">
        <v>883.23043816199663</v>
      </c>
      <c r="M67" s="10">
        <v>1979</v>
      </c>
      <c r="O67" s="37"/>
      <c r="P67" s="39"/>
    </row>
    <row r="68" spans="2:16" ht="14.4" x14ac:dyDescent="0.3">
      <c r="B68" s="9">
        <v>1980</v>
      </c>
      <c r="C68" s="35">
        <v>0.61133917214124545</v>
      </c>
      <c r="D68" s="35">
        <v>0.30218425238883956</v>
      </c>
      <c r="E68" s="36">
        <v>8.6476575469914996E-2</v>
      </c>
      <c r="F68" s="28">
        <v>7.0694193059706549</v>
      </c>
      <c r="G68" s="33"/>
      <c r="H68" s="11">
        <v>173.99388396577766</v>
      </c>
      <c r="I68" s="69">
        <v>1063.6927698127843</v>
      </c>
      <c r="J68" s="70">
        <v>105.15642349285804</v>
      </c>
      <c r="K68" s="70">
        <v>37.61598809517551</v>
      </c>
      <c r="L68" s="27">
        <v>1026.0767817176088</v>
      </c>
      <c r="M68" s="10">
        <v>1980</v>
      </c>
      <c r="O68" s="37"/>
      <c r="P68" s="39"/>
    </row>
    <row r="69" spans="2:16" ht="14.4" x14ac:dyDescent="0.3">
      <c r="B69" s="9">
        <v>1981</v>
      </c>
      <c r="C69" s="35">
        <v>0.5505708857138315</v>
      </c>
      <c r="D69" s="35">
        <v>0.35040381331123205</v>
      </c>
      <c r="E69" s="36">
        <v>9.9025300974936448E-2</v>
      </c>
      <c r="F69" s="28">
        <v>5.5599011595347978</v>
      </c>
      <c r="G69" s="33"/>
      <c r="H69" s="11">
        <v>161.86884024205406</v>
      </c>
      <c r="I69" s="69">
        <v>891.20270741538388</v>
      </c>
      <c r="J69" s="70">
        <v>113.43891775416472</v>
      </c>
      <c r="K69" s="70">
        <v>40.072776558583264</v>
      </c>
      <c r="L69" s="27">
        <v>851.12993085680057</v>
      </c>
      <c r="M69" s="10">
        <v>1981</v>
      </c>
      <c r="O69" s="37"/>
      <c r="P69" s="39"/>
    </row>
    <row r="70" spans="2:16" ht="14.4" x14ac:dyDescent="0.3">
      <c r="B70" s="9">
        <v>1982</v>
      </c>
      <c r="C70" s="35">
        <v>0.51688245198902438</v>
      </c>
      <c r="D70" s="35">
        <v>0.38572360158680546</v>
      </c>
      <c r="E70" s="36">
        <v>9.7393946424170139E-2</v>
      </c>
      <c r="F70" s="28">
        <v>5.3071312023634176</v>
      </c>
      <c r="G70" s="33"/>
      <c r="H70" s="11">
        <v>153.42464387071146</v>
      </c>
      <c r="I70" s="69">
        <v>793.0250611943618</v>
      </c>
      <c r="J70" s="70">
        <v>118.35901241196764</v>
      </c>
      <c r="K70" s="70">
        <v>37.356578863228634</v>
      </c>
      <c r="L70" s="27">
        <v>755.66848233113319</v>
      </c>
      <c r="M70" s="10">
        <v>1982</v>
      </c>
      <c r="O70" s="37"/>
      <c r="P70" s="39"/>
    </row>
    <row r="71" spans="2:16" ht="14.4" x14ac:dyDescent="0.3">
      <c r="B71" s="9">
        <v>1983</v>
      </c>
      <c r="C71" s="35">
        <v>0.51726683374790694</v>
      </c>
      <c r="D71" s="35">
        <v>0.38561926145516356</v>
      </c>
      <c r="E71" s="36">
        <v>9.7113904796929468E-2</v>
      </c>
      <c r="F71" s="28">
        <v>5.3263931136281712</v>
      </c>
      <c r="G71" s="33"/>
      <c r="H71" s="11">
        <v>142.48325109563862</v>
      </c>
      <c r="I71" s="69">
        <v>737.01860156348982</v>
      </c>
      <c r="J71" s="70">
        <v>109.88857211446158</v>
      </c>
      <c r="K71" s="70">
        <v>34.59276220514711</v>
      </c>
      <c r="L71" s="27">
        <v>702.42583935834273</v>
      </c>
      <c r="M71" s="10">
        <v>1983</v>
      </c>
      <c r="O71" s="37"/>
      <c r="P71" s="39"/>
    </row>
    <row r="72" spans="2:16" ht="14.4" x14ac:dyDescent="0.3">
      <c r="B72" s="9">
        <v>1984</v>
      </c>
      <c r="C72" s="35">
        <v>0.54289945966189312</v>
      </c>
      <c r="D72" s="35">
        <v>0.36900776442215788</v>
      </c>
      <c r="E72" s="36">
        <v>8.8092775915948981E-2</v>
      </c>
      <c r="F72" s="28">
        <v>6.1628147599740073</v>
      </c>
      <c r="G72" s="33"/>
      <c r="H72" s="11">
        <v>145.40023869228125</v>
      </c>
      <c r="I72" s="69">
        <v>789.37711020749771</v>
      </c>
      <c r="J72" s="70">
        <v>107.30763405257369</v>
      </c>
      <c r="K72" s="70">
        <v>32.021776613111562</v>
      </c>
      <c r="L72" s="27">
        <v>757.35533359438614</v>
      </c>
      <c r="M72" s="10">
        <v>1984</v>
      </c>
      <c r="O72" s="37"/>
      <c r="P72" s="39"/>
    </row>
    <row r="73" spans="2:16" ht="14.4" x14ac:dyDescent="0.3">
      <c r="B73" s="9">
        <v>1985</v>
      </c>
      <c r="C73" s="35">
        <v>0.51059451998840344</v>
      </c>
      <c r="D73" s="35">
        <v>0.39868947364036672</v>
      </c>
      <c r="E73" s="36">
        <v>9.0716006371229826E-2</v>
      </c>
      <c r="F73" s="28">
        <v>5.6284942471887316</v>
      </c>
      <c r="G73" s="33"/>
      <c r="H73" s="11">
        <v>150.88834276671332</v>
      </c>
      <c r="I73" s="69">
        <v>770.42760946815667</v>
      </c>
      <c r="J73" s="70">
        <v>120.31518791225633</v>
      </c>
      <c r="K73" s="70">
        <v>34.219969659423683</v>
      </c>
      <c r="L73" s="27">
        <v>736.20763980873301</v>
      </c>
      <c r="M73" s="10">
        <v>1985</v>
      </c>
      <c r="O73" s="37"/>
      <c r="P73" s="39"/>
    </row>
    <row r="74" spans="2:16" ht="14.4" x14ac:dyDescent="0.3">
      <c r="B74" s="9">
        <v>1986</v>
      </c>
      <c r="C74" s="35">
        <v>0.47097038496142785</v>
      </c>
      <c r="D74" s="35">
        <v>0.43578048794118968</v>
      </c>
      <c r="E74" s="36">
        <v>9.3249127097382492E-2</v>
      </c>
      <c r="F74" s="28">
        <v>5.0506680289841341</v>
      </c>
      <c r="G74" s="33"/>
      <c r="H74" s="11">
        <v>158.41629545142635</v>
      </c>
      <c r="I74" s="69">
        <v>746.09383652921565</v>
      </c>
      <c r="J74" s="70">
        <v>138.0694610593165</v>
      </c>
      <c r="K74" s="70">
        <v>36.93045317211638</v>
      </c>
      <c r="L74" s="27">
        <v>709.16338335709929</v>
      </c>
      <c r="M74" s="10">
        <v>1986</v>
      </c>
      <c r="O74" s="37"/>
      <c r="P74" s="39"/>
    </row>
    <row r="75" spans="2:16" ht="14.4" x14ac:dyDescent="0.3">
      <c r="B75" s="9">
        <v>1987</v>
      </c>
      <c r="C75" s="35">
        <v>0.50230061535099857</v>
      </c>
      <c r="D75" s="35">
        <v>0.40215021508194432</v>
      </c>
      <c r="E75" s="36">
        <v>9.5549169567057113E-2</v>
      </c>
      <c r="F75" s="28">
        <v>5.2569856716387289</v>
      </c>
      <c r="G75" s="33"/>
      <c r="H75" s="11">
        <v>160.4284806174708</v>
      </c>
      <c r="I75" s="69">
        <v>805.83324533981317</v>
      </c>
      <c r="J75" s="70">
        <v>129.03269597117082</v>
      </c>
      <c r="K75" s="70">
        <v>38.322020244760132</v>
      </c>
      <c r="L75" s="27">
        <v>767.51122509505308</v>
      </c>
      <c r="M75" s="10">
        <v>1987</v>
      </c>
      <c r="O75" s="37"/>
      <c r="P75" s="39"/>
    </row>
    <row r="76" spans="2:16" ht="14.4" x14ac:dyDescent="0.3">
      <c r="B76" s="9">
        <v>1988</v>
      </c>
      <c r="C76" s="35">
        <v>0.47502188483926699</v>
      </c>
      <c r="D76" s="35">
        <v>0.43804118139843867</v>
      </c>
      <c r="E76" s="36">
        <v>8.6936933762294333E-2</v>
      </c>
      <c r="F76" s="28">
        <v>5.4639825018223735</v>
      </c>
      <c r="G76" s="33"/>
      <c r="H76" s="11">
        <v>155.21082889511695</v>
      </c>
      <c r="I76" s="69">
        <v>737.28540489223417</v>
      </c>
      <c r="J76" s="70">
        <v>135.9774697100959</v>
      </c>
      <c r="K76" s="70">
        <v>33.733883877113954</v>
      </c>
      <c r="L76" s="27">
        <v>703.55152101512022</v>
      </c>
      <c r="M76" s="10">
        <v>1988</v>
      </c>
      <c r="O76" s="37"/>
      <c r="P76" s="39"/>
    </row>
    <row r="77" spans="2:16" ht="14.4" x14ac:dyDescent="0.3">
      <c r="B77" s="9">
        <v>1989</v>
      </c>
      <c r="C77" s="35">
        <v>0.42407301349291521</v>
      </c>
      <c r="D77" s="35">
        <v>0.47766697559521376</v>
      </c>
      <c r="E77" s="36">
        <v>9.826001091187106E-2</v>
      </c>
      <c r="F77" s="28">
        <v>4.3158250193282015</v>
      </c>
      <c r="G77" s="33"/>
      <c r="H77" s="11">
        <v>158.25186276743142</v>
      </c>
      <c r="I77" s="69">
        <v>671.10344334651904</v>
      </c>
      <c r="J77" s="70">
        <v>151.18337734085557</v>
      </c>
      <c r="K77" s="70">
        <v>38.874574405879329</v>
      </c>
      <c r="L77" s="27">
        <v>632.2288689406397</v>
      </c>
      <c r="M77" s="10">
        <v>1989</v>
      </c>
      <c r="O77" s="37"/>
      <c r="P77" s="39"/>
    </row>
    <row r="78" spans="2:16" ht="14.4" x14ac:dyDescent="0.3">
      <c r="B78" s="9">
        <v>1990</v>
      </c>
      <c r="C78" s="35">
        <v>0.48584324477493712</v>
      </c>
      <c r="D78" s="35">
        <v>0.42858906059982527</v>
      </c>
      <c r="E78" s="36">
        <v>8.5567694625237598E-2</v>
      </c>
      <c r="F78" s="28">
        <v>5.6778816690433658</v>
      </c>
      <c r="G78" s="33"/>
      <c r="H78" s="11">
        <v>148.11571723605991</v>
      </c>
      <c r="I78" s="69">
        <v>719.61020664134423</v>
      </c>
      <c r="J78" s="70">
        <v>126.96155222054453</v>
      </c>
      <c r="K78" s="70">
        <v>31.684801154133037</v>
      </c>
      <c r="L78" s="27">
        <v>687.92540548721115</v>
      </c>
      <c r="M78" s="10">
        <v>1990</v>
      </c>
      <c r="O78" s="37"/>
      <c r="P78" s="39"/>
    </row>
    <row r="79" spans="2:16" ht="14.4" x14ac:dyDescent="0.3">
      <c r="B79" s="9">
        <v>1991</v>
      </c>
      <c r="C79" s="35">
        <v>0.52305251681360787</v>
      </c>
      <c r="D79" s="35">
        <v>0.37945853169800448</v>
      </c>
      <c r="E79" s="36">
        <v>9.7488951488387682E-2</v>
      </c>
      <c r="F79" s="28">
        <v>5.365249177758475</v>
      </c>
      <c r="G79" s="33"/>
      <c r="H79" s="11">
        <v>146.09228048683303</v>
      </c>
      <c r="I79" s="69">
        <v>764.1393499567755</v>
      </c>
      <c r="J79" s="70">
        <v>110.87192449189338</v>
      </c>
      <c r="K79" s="70">
        <v>35.605958113021977</v>
      </c>
      <c r="L79" s="27">
        <v>728.53339184375352</v>
      </c>
      <c r="M79" s="10">
        <v>1991</v>
      </c>
      <c r="O79" s="37"/>
      <c r="P79" s="39"/>
    </row>
    <row r="80" spans="2:16" ht="14.4" x14ac:dyDescent="0.3">
      <c r="B80" s="9">
        <v>1992</v>
      </c>
      <c r="C80" s="35">
        <v>0.5147214729617765</v>
      </c>
      <c r="D80" s="35">
        <v>0.38479257442124565</v>
      </c>
      <c r="E80" s="36">
        <v>0.10048595261697786</v>
      </c>
      <c r="F80" s="28">
        <v>5.122322668559848</v>
      </c>
      <c r="G80" s="33"/>
      <c r="H80" s="11">
        <v>143.431951642668</v>
      </c>
      <c r="I80" s="69">
        <v>738.27505419296369</v>
      </c>
      <c r="J80" s="70">
        <v>110.38309985369166</v>
      </c>
      <c r="K80" s="70">
        <v>36.032240741314489</v>
      </c>
      <c r="L80" s="27">
        <v>702.24281345164923</v>
      </c>
      <c r="M80" s="10">
        <v>1992</v>
      </c>
      <c r="O80" s="37"/>
      <c r="P80" s="39"/>
    </row>
    <row r="81" spans="2:16" ht="14.4" x14ac:dyDescent="0.3">
      <c r="B81" s="9">
        <v>1993</v>
      </c>
      <c r="C81" s="35">
        <v>0.48193055242425753</v>
      </c>
      <c r="D81" s="35">
        <v>0.4097298819771083</v>
      </c>
      <c r="E81" s="36">
        <v>0.10833956559863418</v>
      </c>
      <c r="F81" s="28">
        <v>4.4483338082567787</v>
      </c>
      <c r="G81" s="33"/>
      <c r="H81" s="11">
        <v>144.43396305664768</v>
      </c>
      <c r="I81" s="69">
        <v>696.07139604715007</v>
      </c>
      <c r="J81" s="70">
        <v>118.35782127337255</v>
      </c>
      <c r="K81" s="70">
        <v>39.119782038115964</v>
      </c>
      <c r="L81" s="27">
        <v>656.95161400903407</v>
      </c>
      <c r="M81" s="10">
        <v>1993</v>
      </c>
      <c r="O81" s="37"/>
      <c r="P81" s="39"/>
    </row>
    <row r="82" spans="2:16" ht="14.4" x14ac:dyDescent="0.3">
      <c r="B82" s="9">
        <v>1994</v>
      </c>
      <c r="C82" s="35">
        <v>0.48713789376437533</v>
      </c>
      <c r="D82" s="35">
        <v>0.42194904883721152</v>
      </c>
      <c r="E82" s="36">
        <v>9.0913057398413127E-2</v>
      </c>
      <c r="F82" s="28">
        <v>5.3582830421109371</v>
      </c>
      <c r="G82" s="33"/>
      <c r="H82" s="11">
        <v>150.50233993432622</v>
      </c>
      <c r="I82" s="69">
        <v>733.15392882217702</v>
      </c>
      <c r="J82" s="70">
        <v>127.00863836612724</v>
      </c>
      <c r="K82" s="70">
        <v>34.206569672612211</v>
      </c>
      <c r="L82" s="27">
        <v>698.94735914956482</v>
      </c>
      <c r="M82" s="10">
        <v>1994</v>
      </c>
      <c r="O82" s="37"/>
      <c r="P82" s="39"/>
    </row>
    <row r="83" spans="2:16" ht="14.4" x14ac:dyDescent="0.3">
      <c r="B83" s="9">
        <v>1995</v>
      </c>
      <c r="C83" s="35">
        <v>0.4775222129698754</v>
      </c>
      <c r="D83" s="35">
        <v>0.42806284089486535</v>
      </c>
      <c r="E83" s="36">
        <v>9.441494613525922E-2</v>
      </c>
      <c r="F83" s="28">
        <v>5.0576972451562403</v>
      </c>
      <c r="G83" s="33"/>
      <c r="H83" s="11">
        <v>153.80509267061325</v>
      </c>
      <c r="I83" s="69">
        <v>734.45348218108006</v>
      </c>
      <c r="J83" s="70">
        <v>131.67648982536147</v>
      </c>
      <c r="K83" s="70">
        <v>36.303748849561252</v>
      </c>
      <c r="L83" s="27">
        <v>698.14973333151886</v>
      </c>
      <c r="M83" s="10">
        <v>1995</v>
      </c>
      <c r="O83" s="37"/>
      <c r="P83" s="39"/>
    </row>
    <row r="84" spans="2:16" ht="14.4" x14ac:dyDescent="0.3">
      <c r="B84" s="9">
        <v>1996</v>
      </c>
      <c r="C84" s="35">
        <v>0.44270432696522199</v>
      </c>
      <c r="D84" s="35">
        <v>0.45919050050280819</v>
      </c>
      <c r="E84" s="36">
        <v>9.810517253196982E-2</v>
      </c>
      <c r="F84" s="28">
        <v>4.512548273853314</v>
      </c>
      <c r="G84" s="33"/>
      <c r="H84" s="11">
        <v>154.88683929691837</v>
      </c>
      <c r="I84" s="69">
        <v>685.6907394671274</v>
      </c>
      <c r="J84" s="70">
        <v>142.24513051609992</v>
      </c>
      <c r="K84" s="70">
        <v>37.988000230389147</v>
      </c>
      <c r="L84" s="27">
        <v>647.70273923673824</v>
      </c>
      <c r="M84" s="10">
        <v>1996</v>
      </c>
      <c r="O84" s="37"/>
      <c r="P84" s="39"/>
    </row>
    <row r="85" spans="2:16" ht="14.4" x14ac:dyDescent="0.3">
      <c r="B85" s="9">
        <v>1997</v>
      </c>
      <c r="C85" s="35">
        <v>0.44198257363448251</v>
      </c>
      <c r="D85" s="35">
        <v>0.45950693453784525</v>
      </c>
      <c r="E85" s="36">
        <v>9.8510491827672297E-2</v>
      </c>
      <c r="F85" s="28">
        <v>4.4866548266519413</v>
      </c>
      <c r="G85" s="33"/>
      <c r="H85" s="11">
        <v>156.32813129620851</v>
      </c>
      <c r="I85" s="69">
        <v>690.9430980176752</v>
      </c>
      <c r="J85" s="70">
        <v>143.66772078790112</v>
      </c>
      <c r="K85" s="70">
        <v>38.499902751226074</v>
      </c>
      <c r="L85" s="27">
        <v>652.44319526644915</v>
      </c>
      <c r="M85" s="10">
        <v>1997</v>
      </c>
      <c r="O85" s="37"/>
      <c r="P85" s="39"/>
    </row>
    <row r="86" spans="2:16" ht="14.4" x14ac:dyDescent="0.3">
      <c r="B86" s="9">
        <v>1998</v>
      </c>
      <c r="C86" s="35">
        <v>0.44626879563119271</v>
      </c>
      <c r="D86" s="35">
        <v>0.45062155836528328</v>
      </c>
      <c r="E86" s="36">
        <v>0.10310964600352403</v>
      </c>
      <c r="F86" s="28">
        <v>4.3280993867047162</v>
      </c>
      <c r="G86" s="33"/>
      <c r="H86" s="11">
        <v>154.22407784948933</v>
      </c>
      <c r="I86" s="69">
        <v>688.25393479222907</v>
      </c>
      <c r="J86" s="70">
        <v>138.99338859597131</v>
      </c>
      <c r="K86" s="70">
        <v>39.75497518070194</v>
      </c>
      <c r="L86" s="27">
        <v>648.49895961152708</v>
      </c>
      <c r="M86" s="10">
        <v>1998</v>
      </c>
      <c r="O86" s="37"/>
      <c r="P86" s="39"/>
    </row>
    <row r="87" spans="2:16" ht="14.4" x14ac:dyDescent="0.3">
      <c r="B87" s="9">
        <v>1999</v>
      </c>
      <c r="C87" s="35">
        <v>0.46041278706423894</v>
      </c>
      <c r="D87" s="35">
        <v>0.43717766845804851</v>
      </c>
      <c r="E87" s="36">
        <v>0.10240954447771258</v>
      </c>
      <c r="F87" s="28">
        <v>4.4957995801303339</v>
      </c>
      <c r="G87" s="33"/>
      <c r="H87" s="11">
        <v>150.23776632759012</v>
      </c>
      <c r="I87" s="69">
        <v>691.71388717191633</v>
      </c>
      <c r="J87" s="70">
        <v>131.36119279488193</v>
      </c>
      <c r="K87" s="70">
        <v>38.464453032393827</v>
      </c>
      <c r="L87" s="27">
        <v>653.24943413952246</v>
      </c>
      <c r="M87" s="10">
        <v>1999</v>
      </c>
      <c r="O87" s="37"/>
      <c r="P87" s="39"/>
    </row>
    <row r="88" spans="2:16" ht="14.4" x14ac:dyDescent="0.3">
      <c r="B88" s="9">
        <v>2000</v>
      </c>
      <c r="C88" s="35">
        <v>0.46209976977970901</v>
      </c>
      <c r="D88" s="35">
        <v>0.43372798684484132</v>
      </c>
      <c r="E88" s="36">
        <v>0.10417224337544966</v>
      </c>
      <c r="F88" s="28">
        <v>4.4359203066621529</v>
      </c>
      <c r="G88" s="33"/>
      <c r="H88" s="11">
        <v>154.61443494434485</v>
      </c>
      <c r="I88" s="69">
        <v>714.47294792401544</v>
      </c>
      <c r="J88" s="70">
        <v>134.12121521112675</v>
      </c>
      <c r="K88" s="70">
        <v>40.266331365949796</v>
      </c>
      <c r="L88" s="27">
        <v>674.20661655806566</v>
      </c>
      <c r="M88" s="10">
        <v>2000</v>
      </c>
      <c r="O88" s="37"/>
      <c r="P88" s="39"/>
    </row>
    <row r="89" spans="2:16" ht="14.4" x14ac:dyDescent="0.3">
      <c r="B89" s="9">
        <v>2001</v>
      </c>
      <c r="C89" s="35">
        <v>0.480588317643656</v>
      </c>
      <c r="D89" s="35">
        <v>0.41184855634919115</v>
      </c>
      <c r="E89" s="36">
        <v>0.10756312600715277</v>
      </c>
      <c r="F89" s="28">
        <v>4.4679653286731149</v>
      </c>
      <c r="G89" s="33"/>
      <c r="H89" s="11">
        <v>156.57779931365107</v>
      </c>
      <c r="I89" s="69">
        <v>752.49461152493564</v>
      </c>
      <c r="J89" s="70">
        <v>128.97268120732113</v>
      </c>
      <c r="K89" s="70">
        <v>42.104993893742318</v>
      </c>
      <c r="L89" s="27">
        <v>710.38961763119335</v>
      </c>
      <c r="M89" s="10">
        <v>2001</v>
      </c>
      <c r="O89" s="37"/>
      <c r="P89" s="39"/>
    </row>
    <row r="90" spans="2:16" ht="14.4" x14ac:dyDescent="0.3">
      <c r="B90" s="9">
        <v>2002</v>
      </c>
      <c r="C90" s="35">
        <v>0.50489847087823114</v>
      </c>
      <c r="D90" s="35">
        <v>0.38843322426021998</v>
      </c>
      <c r="E90" s="36">
        <v>0.10666830486154889</v>
      </c>
      <c r="F90" s="28">
        <v>4.7333504693223425</v>
      </c>
      <c r="G90" s="33"/>
      <c r="H90" s="11">
        <v>157.21558587799402</v>
      </c>
      <c r="I90" s="69">
        <v>793.77908908024403</v>
      </c>
      <c r="J90" s="70">
        <v>122.13551385309745</v>
      </c>
      <c r="K90" s="70">
        <v>41.924800108552212</v>
      </c>
      <c r="L90" s="27">
        <v>751.85428897169186</v>
      </c>
      <c r="M90" s="10">
        <v>2002</v>
      </c>
      <c r="O90" s="37"/>
      <c r="P90" s="39"/>
    </row>
    <row r="91" spans="2:16" ht="14.4" x14ac:dyDescent="0.3">
      <c r="B91" s="9">
        <v>2003</v>
      </c>
      <c r="C91" s="35">
        <v>0.46603644393330862</v>
      </c>
      <c r="D91" s="35">
        <v>0.42111853656028875</v>
      </c>
      <c r="E91" s="36">
        <v>0.11284501950640261</v>
      </c>
      <c r="F91" s="28">
        <v>4.1298804853932136</v>
      </c>
      <c r="G91" s="33"/>
      <c r="H91" s="11">
        <v>151.63642103164383</v>
      </c>
      <c r="I91" s="69">
        <v>706.68098428361259</v>
      </c>
      <c r="J91" s="70">
        <v>127.71381542817129</v>
      </c>
      <c r="K91" s="70">
        <v>42.778537222992313</v>
      </c>
      <c r="L91" s="27">
        <v>663.90244706062026</v>
      </c>
      <c r="M91" s="10">
        <v>2003</v>
      </c>
      <c r="O91" s="37"/>
      <c r="P91" s="39"/>
    </row>
    <row r="92" spans="2:16" ht="14.4" x14ac:dyDescent="0.3">
      <c r="B92" s="9">
        <f>B91+1</f>
        <v>2004</v>
      </c>
      <c r="C92" s="35">
        <v>0.45833248439624225</v>
      </c>
      <c r="D92" s="35">
        <v>0.43004992171194545</v>
      </c>
      <c r="E92" s="36">
        <v>0.11161759389181238</v>
      </c>
      <c r="F92" s="28">
        <v>4.1062745434244921</v>
      </c>
      <c r="G92" s="33"/>
      <c r="H92" s="11">
        <v>155.12386807387179</v>
      </c>
      <c r="I92" s="69">
        <v>710.98307843452585</v>
      </c>
      <c r="J92" s="70">
        <v>133.42201464164543</v>
      </c>
      <c r="K92" s="70">
        <v>43.286382273991251</v>
      </c>
      <c r="L92" s="27">
        <v>667.69669616053466</v>
      </c>
      <c r="M92" s="10">
        <f>M91+1</f>
        <v>2004</v>
      </c>
      <c r="O92" s="37"/>
      <c r="P92" s="39"/>
    </row>
    <row r="93" spans="2:16" ht="14.4" x14ac:dyDescent="0.3">
      <c r="B93" s="9">
        <f t="shared" ref="B93:B99" si="0">B92+1</f>
        <v>2005</v>
      </c>
      <c r="C93" s="35">
        <v>0.43714489557164615</v>
      </c>
      <c r="D93" s="35">
        <v>0.43677028675045959</v>
      </c>
      <c r="E93" s="36">
        <v>0.12608481767789426</v>
      </c>
      <c r="F93" s="28">
        <v>3.4670700534969194</v>
      </c>
      <c r="G93" s="33"/>
      <c r="H93" s="11">
        <v>155.61456481618481</v>
      </c>
      <c r="I93" s="69">
        <v>680.26112685998271</v>
      </c>
      <c r="J93" s="70">
        <v>135.93563619462603</v>
      </c>
      <c r="K93" s="70">
        <v>49.051585082183799</v>
      </c>
      <c r="L93" s="27">
        <v>631.2095417777989</v>
      </c>
      <c r="M93" s="10">
        <f t="shared" ref="M93:M99" si="1">M92+1</f>
        <v>2005</v>
      </c>
      <c r="O93" s="37"/>
      <c r="P93" s="39"/>
    </row>
    <row r="94" spans="2:16" ht="14.4" x14ac:dyDescent="0.3">
      <c r="B94" s="9">
        <f t="shared" si="0"/>
        <v>2006</v>
      </c>
      <c r="C94" s="35">
        <v>0.41849307651746592</v>
      </c>
      <c r="D94" s="35">
        <v>0.44717118432938086</v>
      </c>
      <c r="E94" s="36">
        <v>0.13433573915315322</v>
      </c>
      <c r="F94" s="28">
        <v>3.1152772832875932</v>
      </c>
      <c r="G94" s="33"/>
      <c r="H94" s="11">
        <v>159.63550490494762</v>
      </c>
      <c r="I94" s="69">
        <v>668.06353569090538</v>
      </c>
      <c r="J94" s="70">
        <v>142.76879557872823</v>
      </c>
      <c r="K94" s="70">
        <v>53.611883866232382</v>
      </c>
      <c r="L94" s="27">
        <v>614.45165182467304</v>
      </c>
      <c r="M94" s="10">
        <f t="shared" si="1"/>
        <v>2006</v>
      </c>
      <c r="O94" s="37"/>
      <c r="P94" s="39"/>
    </row>
    <row r="95" spans="2:16" ht="14.4" x14ac:dyDescent="0.3">
      <c r="B95" s="9">
        <f t="shared" si="0"/>
        <v>2007</v>
      </c>
      <c r="C95" s="35">
        <v>0.4240703349209019</v>
      </c>
      <c r="D95" s="35">
        <v>0.442083426846264</v>
      </c>
      <c r="E95" s="36">
        <v>0.13384623823283415</v>
      </c>
      <c r="F95" s="28">
        <v>3.1683395851828444</v>
      </c>
      <c r="G95" s="33"/>
      <c r="H95" s="11">
        <v>166.03790306217505</v>
      </c>
      <c r="I95" s="69">
        <v>704.11749161140813</v>
      </c>
      <c r="J95" s="70">
        <v>146.80521034418828</v>
      </c>
      <c r="K95" s="70">
        <v>55.558871822350255</v>
      </c>
      <c r="L95" s="27">
        <v>648.55861978905784</v>
      </c>
      <c r="M95" s="10">
        <f t="shared" si="1"/>
        <v>2007</v>
      </c>
      <c r="O95" s="37"/>
      <c r="P95" s="39"/>
    </row>
    <row r="96" spans="2:16" ht="14.4" x14ac:dyDescent="0.3">
      <c r="B96" s="9">
        <f t="shared" si="0"/>
        <v>2008</v>
      </c>
      <c r="C96" s="35">
        <v>0.4380286048279044</v>
      </c>
      <c r="D96" s="35">
        <v>0.42912580760003749</v>
      </c>
      <c r="E96" s="36">
        <v>0.13284558757205811</v>
      </c>
      <c r="F96" s="28">
        <v>3.2972762801798661</v>
      </c>
      <c r="G96" s="33"/>
      <c r="H96" s="11">
        <v>170.08742733678127</v>
      </c>
      <c r="I96" s="69">
        <v>745.03158495097864</v>
      </c>
      <c r="J96" s="70">
        <v>145.97780923701791</v>
      </c>
      <c r="K96" s="70">
        <v>56.488410557936113</v>
      </c>
      <c r="L96" s="27">
        <v>688.54317439304248</v>
      </c>
      <c r="M96" s="10">
        <f t="shared" si="1"/>
        <v>2008</v>
      </c>
      <c r="O96" s="37"/>
      <c r="P96" s="39"/>
    </row>
    <row r="97" spans="2:16" ht="14.4" x14ac:dyDescent="0.3">
      <c r="B97" s="9">
        <f t="shared" si="0"/>
        <v>2009</v>
      </c>
      <c r="C97" s="35">
        <v>0.42204443366004085</v>
      </c>
      <c r="D97" s="35">
        <v>0.43625396419221651</v>
      </c>
      <c r="E97" s="36">
        <v>0.14170160214774263</v>
      </c>
      <c r="F97" s="28">
        <v>2.9784026945581306</v>
      </c>
      <c r="G97" s="33"/>
      <c r="H97" s="11">
        <v>168.73233136658274</v>
      </c>
      <c r="I97" s="69">
        <v>712.12541231747764</v>
      </c>
      <c r="J97" s="70">
        <v>147.22029689213281</v>
      </c>
      <c r="K97" s="70">
        <v>59.774104221921455</v>
      </c>
      <c r="L97" s="27">
        <v>652.35130809555619</v>
      </c>
      <c r="M97" s="10">
        <f t="shared" si="1"/>
        <v>2009</v>
      </c>
      <c r="O97" s="37"/>
      <c r="P97" s="39"/>
    </row>
    <row r="98" spans="2:16" ht="14.4" x14ac:dyDescent="0.3">
      <c r="B98" s="9">
        <f t="shared" si="0"/>
        <v>2010</v>
      </c>
      <c r="C98" s="35">
        <v>0.434980705772331</v>
      </c>
      <c r="D98" s="35">
        <v>0.42356725868804601</v>
      </c>
      <c r="E98" s="36">
        <v>0.14145203553962307</v>
      </c>
      <c r="F98" s="28">
        <v>3.0751109668583432</v>
      </c>
      <c r="G98" s="33"/>
      <c r="H98" s="11">
        <v>181.10870985716983</v>
      </c>
      <c r="I98" s="69">
        <v>787.78794435188047</v>
      </c>
      <c r="J98" s="70">
        <v>153.42343951746025</v>
      </c>
      <c r="K98" s="70">
        <v>64.045489158129172</v>
      </c>
      <c r="L98" s="27">
        <v>723.74245519375131</v>
      </c>
      <c r="M98" s="10">
        <f t="shared" si="1"/>
        <v>2010</v>
      </c>
      <c r="O98" s="37"/>
      <c r="P98" s="39"/>
    </row>
    <row r="99" spans="2:16" ht="14.4" x14ac:dyDescent="0.3">
      <c r="B99" s="9">
        <f t="shared" si="0"/>
        <v>2011</v>
      </c>
      <c r="C99" s="35">
        <v>0.43322060110804061</v>
      </c>
      <c r="D99" s="35">
        <v>0.40744772527423129</v>
      </c>
      <c r="E99" s="36">
        <v>0.1593316736177281</v>
      </c>
      <c r="F99" s="28">
        <v>2.718986070198651</v>
      </c>
      <c r="G99" s="33"/>
      <c r="H99" s="11">
        <v>184.49650884916713</v>
      </c>
      <c r="I99" s="69">
        <v>799.27688465971107</v>
      </c>
      <c r="J99" s="70">
        <v>150.34536570326046</v>
      </c>
      <c r="K99" s="70">
        <v>73.490343828914447</v>
      </c>
      <c r="L99" s="27">
        <v>725.78654083079664</v>
      </c>
      <c r="M99" s="10">
        <f t="shared" si="1"/>
        <v>2011</v>
      </c>
      <c r="O99" s="37"/>
      <c r="P99" s="39"/>
    </row>
    <row r="100" spans="2:16" x14ac:dyDescent="0.25">
      <c r="B100" s="12"/>
      <c r="C100" s="4"/>
      <c r="D100" s="4"/>
      <c r="E100" s="4"/>
      <c r="F100" s="4"/>
      <c r="G100" s="4"/>
      <c r="H100" s="4"/>
      <c r="I100" s="4"/>
      <c r="J100" s="4"/>
      <c r="K100" s="4"/>
      <c r="L100" s="4"/>
      <c r="M100" s="13"/>
    </row>
    <row r="101" spans="2:16" x14ac:dyDescent="0.25">
      <c r="C101" s="1"/>
      <c r="D101" s="1"/>
    </row>
    <row r="102" spans="2:16" ht="18" customHeight="1" x14ac:dyDescent="0.25">
      <c r="B102" s="55" t="s">
        <v>24</v>
      </c>
      <c r="C102" s="56"/>
      <c r="D102" s="56"/>
      <c r="E102" s="57"/>
      <c r="F102" s="58"/>
      <c r="J102" s="1"/>
      <c r="K102" s="1"/>
      <c r="L102" s="1"/>
    </row>
    <row r="103" spans="2:16" ht="18" customHeight="1" x14ac:dyDescent="0.25">
      <c r="B103" s="59" t="s">
        <v>25</v>
      </c>
      <c r="C103" s="60"/>
      <c r="D103" s="60"/>
      <c r="E103" s="60"/>
      <c r="F103" s="61"/>
      <c r="J103" s="1"/>
      <c r="K103" s="1"/>
      <c r="L103" s="1"/>
    </row>
    <row r="104" spans="2:16" ht="18" customHeight="1" x14ac:dyDescent="0.25">
      <c r="B104" s="62" t="s">
        <v>26</v>
      </c>
      <c r="C104" s="63"/>
      <c r="D104" s="63"/>
      <c r="E104" s="63"/>
      <c r="F104" s="64"/>
      <c r="J104" s="1"/>
      <c r="K104" s="1"/>
      <c r="L104" s="1"/>
    </row>
    <row r="105" spans="2:16" ht="18" customHeight="1" x14ac:dyDescent="0.25">
      <c r="B105" s="62" t="s">
        <v>27</v>
      </c>
      <c r="C105" s="63"/>
      <c r="D105" s="63"/>
      <c r="E105" s="63"/>
      <c r="F105" s="64"/>
      <c r="J105" s="1"/>
      <c r="K105" s="1"/>
      <c r="L105" s="1"/>
    </row>
    <row r="106" spans="2:16" ht="15.6" x14ac:dyDescent="0.25">
      <c r="B106" s="65" t="s">
        <v>28</v>
      </c>
      <c r="C106" s="66"/>
      <c r="D106" s="66"/>
      <c r="E106" s="66"/>
      <c r="F106" s="67"/>
    </row>
    <row r="107" spans="2:16" x14ac:dyDescent="0.25">
      <c r="C107" s="1"/>
      <c r="D107" s="1"/>
      <c r="E107" s="1"/>
      <c r="F107" s="1"/>
      <c r="G107" s="1"/>
    </row>
  </sheetData>
  <mergeCells count="5">
    <mergeCell ref="B3:M4"/>
    <mergeCell ref="C5:E5"/>
    <mergeCell ref="H5:L5"/>
    <mergeCell ref="C6:E6"/>
    <mergeCell ref="H6:L6"/>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S107"/>
  <sheetViews>
    <sheetView workbookViewId="0">
      <selection activeCell="B1" sqref="B1"/>
    </sheetView>
  </sheetViews>
  <sheetFormatPr baseColWidth="10" defaultColWidth="8.88671875" defaultRowHeight="13.2" x14ac:dyDescent="0.25"/>
  <cols>
    <col min="1" max="1" width="8.88671875" style="1"/>
    <col min="2" max="2" width="6.77734375" style="1" customWidth="1"/>
    <col min="3" max="6" width="11.6640625" style="2" customWidth="1"/>
    <col min="7" max="7" width="2.33203125" style="2" customWidth="1"/>
    <col min="8" max="8" width="10.77734375" style="1" customWidth="1"/>
    <col min="9" max="9" width="11.6640625" style="1" customWidth="1"/>
    <col min="10" max="12" width="11.6640625" style="2" customWidth="1"/>
    <col min="13" max="13" width="6.6640625" style="1" customWidth="1"/>
    <col min="14" max="223" width="8.88671875" style="1"/>
    <col min="224" max="224" width="6.109375" style="1" customWidth="1"/>
    <col min="225" max="230" width="10.44140625" style="1" customWidth="1"/>
    <col min="231" max="231" width="6" style="1" customWidth="1"/>
    <col min="232" max="237" width="10.5546875" style="1" customWidth="1"/>
    <col min="238" max="479" width="8.88671875" style="1"/>
    <col min="480" max="480" width="6.109375" style="1" customWidth="1"/>
    <col min="481" max="486" width="10.44140625" style="1" customWidth="1"/>
    <col min="487" max="487" width="6" style="1" customWidth="1"/>
    <col min="488" max="493" width="10.5546875" style="1" customWidth="1"/>
    <col min="494" max="735" width="8.88671875" style="1"/>
    <col min="736" max="736" width="6.109375" style="1" customWidth="1"/>
    <col min="737" max="742" width="10.44140625" style="1" customWidth="1"/>
    <col min="743" max="743" width="6" style="1" customWidth="1"/>
    <col min="744" max="749" width="10.5546875" style="1" customWidth="1"/>
    <col min="750" max="991" width="8.88671875" style="1"/>
    <col min="992" max="992" width="6.109375" style="1" customWidth="1"/>
    <col min="993" max="998" width="10.44140625" style="1" customWidth="1"/>
    <col min="999" max="999" width="6" style="1" customWidth="1"/>
    <col min="1000" max="1005" width="10.5546875" style="1" customWidth="1"/>
    <col min="1006" max="1247" width="8.88671875" style="1"/>
    <col min="1248" max="1248" width="6.109375" style="1" customWidth="1"/>
    <col min="1249" max="1254" width="10.44140625" style="1" customWidth="1"/>
    <col min="1255" max="1255" width="6" style="1" customWidth="1"/>
    <col min="1256" max="1261" width="10.5546875" style="1" customWidth="1"/>
    <col min="1262" max="1503" width="8.88671875" style="1"/>
    <col min="1504" max="1504" width="6.109375" style="1" customWidth="1"/>
    <col min="1505" max="1510" width="10.44140625" style="1" customWidth="1"/>
    <col min="1511" max="1511" width="6" style="1" customWidth="1"/>
    <col min="1512" max="1517" width="10.5546875" style="1" customWidth="1"/>
    <col min="1518" max="1759" width="8.88671875" style="1"/>
    <col min="1760" max="1760" width="6.109375" style="1" customWidth="1"/>
    <col min="1761" max="1766" width="10.44140625" style="1" customWidth="1"/>
    <col min="1767" max="1767" width="6" style="1" customWidth="1"/>
    <col min="1768" max="1773" width="10.5546875" style="1" customWidth="1"/>
    <col min="1774" max="2015" width="8.88671875" style="1"/>
    <col min="2016" max="2016" width="6.109375" style="1" customWidth="1"/>
    <col min="2017" max="2022" width="10.44140625" style="1" customWidth="1"/>
    <col min="2023" max="2023" width="6" style="1" customWidth="1"/>
    <col min="2024" max="2029" width="10.5546875" style="1" customWidth="1"/>
    <col min="2030" max="2271" width="8.88671875" style="1"/>
    <col min="2272" max="2272" width="6.109375" style="1" customWidth="1"/>
    <col min="2273" max="2278" width="10.44140625" style="1" customWidth="1"/>
    <col min="2279" max="2279" width="6" style="1" customWidth="1"/>
    <col min="2280" max="2285" width="10.5546875" style="1" customWidth="1"/>
    <col min="2286" max="2527" width="8.88671875" style="1"/>
    <col min="2528" max="2528" width="6.109375" style="1" customWidth="1"/>
    <col min="2529" max="2534" width="10.44140625" style="1" customWidth="1"/>
    <col min="2535" max="2535" width="6" style="1" customWidth="1"/>
    <col min="2536" max="2541" width="10.5546875" style="1" customWidth="1"/>
    <col min="2542" max="2783" width="8.88671875" style="1"/>
    <col min="2784" max="2784" width="6.109375" style="1" customWidth="1"/>
    <col min="2785" max="2790" width="10.44140625" style="1" customWidth="1"/>
    <col min="2791" max="2791" width="6" style="1" customWidth="1"/>
    <col min="2792" max="2797" width="10.5546875" style="1" customWidth="1"/>
    <col min="2798" max="3039" width="8.88671875" style="1"/>
    <col min="3040" max="3040" width="6.109375" style="1" customWidth="1"/>
    <col min="3041" max="3046" width="10.44140625" style="1" customWidth="1"/>
    <col min="3047" max="3047" width="6" style="1" customWidth="1"/>
    <col min="3048" max="3053" width="10.5546875" style="1" customWidth="1"/>
    <col min="3054" max="3295" width="8.88671875" style="1"/>
    <col min="3296" max="3296" width="6.109375" style="1" customWidth="1"/>
    <col min="3297" max="3302" width="10.44140625" style="1" customWidth="1"/>
    <col min="3303" max="3303" width="6" style="1" customWidth="1"/>
    <col min="3304" max="3309" width="10.5546875" style="1" customWidth="1"/>
    <col min="3310" max="3551" width="8.88671875" style="1"/>
    <col min="3552" max="3552" width="6.109375" style="1" customWidth="1"/>
    <col min="3553" max="3558" width="10.44140625" style="1" customWidth="1"/>
    <col min="3559" max="3559" width="6" style="1" customWidth="1"/>
    <col min="3560" max="3565" width="10.5546875" style="1" customWidth="1"/>
    <col min="3566" max="3807" width="8.88671875" style="1"/>
    <col min="3808" max="3808" width="6.109375" style="1" customWidth="1"/>
    <col min="3809" max="3814" width="10.44140625" style="1" customWidth="1"/>
    <col min="3815" max="3815" width="6" style="1" customWidth="1"/>
    <col min="3816" max="3821" width="10.5546875" style="1" customWidth="1"/>
    <col min="3822" max="4063" width="8.88671875" style="1"/>
    <col min="4064" max="4064" width="6.109375" style="1" customWidth="1"/>
    <col min="4065" max="4070" width="10.44140625" style="1" customWidth="1"/>
    <col min="4071" max="4071" width="6" style="1" customWidth="1"/>
    <col min="4072" max="4077" width="10.5546875" style="1" customWidth="1"/>
    <col min="4078" max="4319" width="8.88671875" style="1"/>
    <col min="4320" max="4320" width="6.109375" style="1" customWidth="1"/>
    <col min="4321" max="4326" width="10.44140625" style="1" customWidth="1"/>
    <col min="4327" max="4327" width="6" style="1" customWidth="1"/>
    <col min="4328" max="4333" width="10.5546875" style="1" customWidth="1"/>
    <col min="4334" max="4575" width="8.88671875" style="1"/>
    <col min="4576" max="4576" width="6.109375" style="1" customWidth="1"/>
    <col min="4577" max="4582" width="10.44140625" style="1" customWidth="1"/>
    <col min="4583" max="4583" width="6" style="1" customWidth="1"/>
    <col min="4584" max="4589" width="10.5546875" style="1" customWidth="1"/>
    <col min="4590" max="4831" width="8.88671875" style="1"/>
    <col min="4832" max="4832" width="6.109375" style="1" customWidth="1"/>
    <col min="4833" max="4838" width="10.44140625" style="1" customWidth="1"/>
    <col min="4839" max="4839" width="6" style="1" customWidth="1"/>
    <col min="4840" max="4845" width="10.5546875" style="1" customWidth="1"/>
    <col min="4846" max="5087" width="8.88671875" style="1"/>
    <col min="5088" max="5088" width="6.109375" style="1" customWidth="1"/>
    <col min="5089" max="5094" width="10.44140625" style="1" customWidth="1"/>
    <col min="5095" max="5095" width="6" style="1" customWidth="1"/>
    <col min="5096" max="5101" width="10.5546875" style="1" customWidth="1"/>
    <col min="5102" max="5343" width="8.88671875" style="1"/>
    <col min="5344" max="5344" width="6.109375" style="1" customWidth="1"/>
    <col min="5345" max="5350" width="10.44140625" style="1" customWidth="1"/>
    <col min="5351" max="5351" width="6" style="1" customWidth="1"/>
    <col min="5352" max="5357" width="10.5546875" style="1" customWidth="1"/>
    <col min="5358" max="5599" width="8.88671875" style="1"/>
    <col min="5600" max="5600" width="6.109375" style="1" customWidth="1"/>
    <col min="5601" max="5606" width="10.44140625" style="1" customWidth="1"/>
    <col min="5607" max="5607" width="6" style="1" customWidth="1"/>
    <col min="5608" max="5613" width="10.5546875" style="1" customWidth="1"/>
    <col min="5614" max="5855" width="8.88671875" style="1"/>
    <col min="5856" max="5856" width="6.109375" style="1" customWidth="1"/>
    <col min="5857" max="5862" width="10.44140625" style="1" customWidth="1"/>
    <col min="5863" max="5863" width="6" style="1" customWidth="1"/>
    <col min="5864" max="5869" width="10.5546875" style="1" customWidth="1"/>
    <col min="5870" max="6111" width="8.88671875" style="1"/>
    <col min="6112" max="6112" width="6.109375" style="1" customWidth="1"/>
    <col min="6113" max="6118" width="10.44140625" style="1" customWidth="1"/>
    <col min="6119" max="6119" width="6" style="1" customWidth="1"/>
    <col min="6120" max="6125" width="10.5546875" style="1" customWidth="1"/>
    <col min="6126" max="6367" width="8.88671875" style="1"/>
    <col min="6368" max="6368" width="6.109375" style="1" customWidth="1"/>
    <col min="6369" max="6374" width="10.44140625" style="1" customWidth="1"/>
    <col min="6375" max="6375" width="6" style="1" customWidth="1"/>
    <col min="6376" max="6381" width="10.5546875" style="1" customWidth="1"/>
    <col min="6382" max="6623" width="8.88671875" style="1"/>
    <col min="6624" max="6624" width="6.109375" style="1" customWidth="1"/>
    <col min="6625" max="6630" width="10.44140625" style="1" customWidth="1"/>
    <col min="6631" max="6631" width="6" style="1" customWidth="1"/>
    <col min="6632" max="6637" width="10.5546875" style="1" customWidth="1"/>
    <col min="6638" max="6879" width="8.88671875" style="1"/>
    <col min="6880" max="6880" width="6.109375" style="1" customWidth="1"/>
    <col min="6881" max="6886" width="10.44140625" style="1" customWidth="1"/>
    <col min="6887" max="6887" width="6" style="1" customWidth="1"/>
    <col min="6888" max="6893" width="10.5546875" style="1" customWidth="1"/>
    <col min="6894" max="7135" width="8.88671875" style="1"/>
    <col min="7136" max="7136" width="6.109375" style="1" customWidth="1"/>
    <col min="7137" max="7142" width="10.44140625" style="1" customWidth="1"/>
    <col min="7143" max="7143" width="6" style="1" customWidth="1"/>
    <col min="7144" max="7149" width="10.5546875" style="1" customWidth="1"/>
    <col min="7150" max="7391" width="8.88671875" style="1"/>
    <col min="7392" max="7392" width="6.109375" style="1" customWidth="1"/>
    <col min="7393" max="7398" width="10.44140625" style="1" customWidth="1"/>
    <col min="7399" max="7399" width="6" style="1" customWidth="1"/>
    <col min="7400" max="7405" width="10.5546875" style="1" customWidth="1"/>
    <col min="7406" max="7647" width="8.88671875" style="1"/>
    <col min="7648" max="7648" width="6.109375" style="1" customWidth="1"/>
    <col min="7649" max="7654" width="10.44140625" style="1" customWidth="1"/>
    <col min="7655" max="7655" width="6" style="1" customWidth="1"/>
    <col min="7656" max="7661" width="10.5546875" style="1" customWidth="1"/>
    <col min="7662" max="7903" width="8.88671875" style="1"/>
    <col min="7904" max="7904" width="6.109375" style="1" customWidth="1"/>
    <col min="7905" max="7910" width="10.44140625" style="1" customWidth="1"/>
    <col min="7911" max="7911" width="6" style="1" customWidth="1"/>
    <col min="7912" max="7917" width="10.5546875" style="1" customWidth="1"/>
    <col min="7918" max="8159" width="8.88671875" style="1"/>
    <col min="8160" max="8160" width="6.109375" style="1" customWidth="1"/>
    <col min="8161" max="8166" width="10.44140625" style="1" customWidth="1"/>
    <col min="8167" max="8167" width="6" style="1" customWidth="1"/>
    <col min="8168" max="8173" width="10.5546875" style="1" customWidth="1"/>
    <col min="8174" max="8415" width="8.88671875" style="1"/>
    <col min="8416" max="8416" width="6.109375" style="1" customWidth="1"/>
    <col min="8417" max="8422" width="10.44140625" style="1" customWidth="1"/>
    <col min="8423" max="8423" width="6" style="1" customWidth="1"/>
    <col min="8424" max="8429" width="10.5546875" style="1" customWidth="1"/>
    <col min="8430" max="8671" width="8.88671875" style="1"/>
    <col min="8672" max="8672" width="6.109375" style="1" customWidth="1"/>
    <col min="8673" max="8678" width="10.44140625" style="1" customWidth="1"/>
    <col min="8679" max="8679" width="6" style="1" customWidth="1"/>
    <col min="8680" max="8685" width="10.5546875" style="1" customWidth="1"/>
    <col min="8686" max="8927" width="8.88671875" style="1"/>
    <col min="8928" max="8928" width="6.109375" style="1" customWidth="1"/>
    <col min="8929" max="8934" width="10.44140625" style="1" customWidth="1"/>
    <col min="8935" max="8935" width="6" style="1" customWidth="1"/>
    <col min="8936" max="8941" width="10.5546875" style="1" customWidth="1"/>
    <col min="8942" max="9183" width="8.88671875" style="1"/>
    <col min="9184" max="9184" width="6.109375" style="1" customWidth="1"/>
    <col min="9185" max="9190" width="10.44140625" style="1" customWidth="1"/>
    <col min="9191" max="9191" width="6" style="1" customWidth="1"/>
    <col min="9192" max="9197" width="10.5546875" style="1" customWidth="1"/>
    <col min="9198" max="9439" width="8.88671875" style="1"/>
    <col min="9440" max="9440" width="6.109375" style="1" customWidth="1"/>
    <col min="9441" max="9446" width="10.44140625" style="1" customWidth="1"/>
    <col min="9447" max="9447" width="6" style="1" customWidth="1"/>
    <col min="9448" max="9453" width="10.5546875" style="1" customWidth="1"/>
    <col min="9454" max="9695" width="8.88671875" style="1"/>
    <col min="9696" max="9696" width="6.109375" style="1" customWidth="1"/>
    <col min="9697" max="9702" width="10.44140625" style="1" customWidth="1"/>
    <col min="9703" max="9703" width="6" style="1" customWidth="1"/>
    <col min="9704" max="9709" width="10.5546875" style="1" customWidth="1"/>
    <col min="9710" max="9951" width="8.88671875" style="1"/>
    <col min="9952" max="9952" width="6.109375" style="1" customWidth="1"/>
    <col min="9953" max="9958" width="10.44140625" style="1" customWidth="1"/>
    <col min="9959" max="9959" width="6" style="1" customWidth="1"/>
    <col min="9960" max="9965" width="10.5546875" style="1" customWidth="1"/>
    <col min="9966" max="10207" width="8.88671875" style="1"/>
    <col min="10208" max="10208" width="6.109375" style="1" customWidth="1"/>
    <col min="10209" max="10214" width="10.44140625" style="1" customWidth="1"/>
    <col min="10215" max="10215" width="6" style="1" customWidth="1"/>
    <col min="10216" max="10221" width="10.5546875" style="1" customWidth="1"/>
    <col min="10222" max="10463" width="8.88671875" style="1"/>
    <col min="10464" max="10464" width="6.109375" style="1" customWidth="1"/>
    <col min="10465" max="10470" width="10.44140625" style="1" customWidth="1"/>
    <col min="10471" max="10471" width="6" style="1" customWidth="1"/>
    <col min="10472" max="10477" width="10.5546875" style="1" customWidth="1"/>
    <col min="10478" max="10719" width="8.88671875" style="1"/>
    <col min="10720" max="10720" width="6.109375" style="1" customWidth="1"/>
    <col min="10721" max="10726" width="10.44140625" style="1" customWidth="1"/>
    <col min="10727" max="10727" width="6" style="1" customWidth="1"/>
    <col min="10728" max="10733" width="10.5546875" style="1" customWidth="1"/>
    <col min="10734" max="10975" width="8.88671875" style="1"/>
    <col min="10976" max="10976" width="6.109375" style="1" customWidth="1"/>
    <col min="10977" max="10982" width="10.44140625" style="1" customWidth="1"/>
    <col min="10983" max="10983" width="6" style="1" customWidth="1"/>
    <col min="10984" max="10989" width="10.5546875" style="1" customWidth="1"/>
    <col min="10990" max="11231" width="8.88671875" style="1"/>
    <col min="11232" max="11232" width="6.109375" style="1" customWidth="1"/>
    <col min="11233" max="11238" width="10.44140625" style="1" customWidth="1"/>
    <col min="11239" max="11239" width="6" style="1" customWidth="1"/>
    <col min="11240" max="11245" width="10.5546875" style="1" customWidth="1"/>
    <col min="11246" max="11487" width="8.88671875" style="1"/>
    <col min="11488" max="11488" width="6.109375" style="1" customWidth="1"/>
    <col min="11489" max="11494" width="10.44140625" style="1" customWidth="1"/>
    <col min="11495" max="11495" width="6" style="1" customWidth="1"/>
    <col min="11496" max="11501" width="10.5546875" style="1" customWidth="1"/>
    <col min="11502" max="11743" width="8.88671875" style="1"/>
    <col min="11744" max="11744" width="6.109375" style="1" customWidth="1"/>
    <col min="11745" max="11750" width="10.44140625" style="1" customWidth="1"/>
    <col min="11751" max="11751" width="6" style="1" customWidth="1"/>
    <col min="11752" max="11757" width="10.5546875" style="1" customWidth="1"/>
    <col min="11758" max="11999" width="8.88671875" style="1"/>
    <col min="12000" max="12000" width="6.109375" style="1" customWidth="1"/>
    <col min="12001" max="12006" width="10.44140625" style="1" customWidth="1"/>
    <col min="12007" max="12007" width="6" style="1" customWidth="1"/>
    <col min="12008" max="12013" width="10.5546875" style="1" customWidth="1"/>
    <col min="12014" max="12255" width="8.88671875" style="1"/>
    <col min="12256" max="12256" width="6.109375" style="1" customWidth="1"/>
    <col min="12257" max="12262" width="10.44140625" style="1" customWidth="1"/>
    <col min="12263" max="12263" width="6" style="1" customWidth="1"/>
    <col min="12264" max="12269" width="10.5546875" style="1" customWidth="1"/>
    <col min="12270" max="12511" width="8.88671875" style="1"/>
    <col min="12512" max="12512" width="6.109375" style="1" customWidth="1"/>
    <col min="12513" max="12518" width="10.44140625" style="1" customWidth="1"/>
    <col min="12519" max="12519" width="6" style="1" customWidth="1"/>
    <col min="12520" max="12525" width="10.5546875" style="1" customWidth="1"/>
    <col min="12526" max="12767" width="8.88671875" style="1"/>
    <col min="12768" max="12768" width="6.109375" style="1" customWidth="1"/>
    <col min="12769" max="12774" width="10.44140625" style="1" customWidth="1"/>
    <col min="12775" max="12775" width="6" style="1" customWidth="1"/>
    <col min="12776" max="12781" width="10.5546875" style="1" customWidth="1"/>
    <col min="12782" max="13023" width="8.88671875" style="1"/>
    <col min="13024" max="13024" width="6.109375" style="1" customWidth="1"/>
    <col min="13025" max="13030" width="10.44140625" style="1" customWidth="1"/>
    <col min="13031" max="13031" width="6" style="1" customWidth="1"/>
    <col min="13032" max="13037" width="10.5546875" style="1" customWidth="1"/>
    <col min="13038" max="13279" width="8.88671875" style="1"/>
    <col min="13280" max="13280" width="6.109375" style="1" customWidth="1"/>
    <col min="13281" max="13286" width="10.44140625" style="1" customWidth="1"/>
    <col min="13287" max="13287" width="6" style="1" customWidth="1"/>
    <col min="13288" max="13293" width="10.5546875" style="1" customWidth="1"/>
    <col min="13294" max="13535" width="8.88671875" style="1"/>
    <col min="13536" max="13536" width="6.109375" style="1" customWidth="1"/>
    <col min="13537" max="13542" width="10.44140625" style="1" customWidth="1"/>
    <col min="13543" max="13543" width="6" style="1" customWidth="1"/>
    <col min="13544" max="13549" width="10.5546875" style="1" customWidth="1"/>
    <col min="13550" max="13791" width="8.88671875" style="1"/>
    <col min="13792" max="13792" width="6.109375" style="1" customWidth="1"/>
    <col min="13793" max="13798" width="10.44140625" style="1" customWidth="1"/>
    <col min="13799" max="13799" width="6" style="1" customWidth="1"/>
    <col min="13800" max="13805" width="10.5546875" style="1" customWidth="1"/>
    <col min="13806" max="14047" width="8.88671875" style="1"/>
    <col min="14048" max="14048" width="6.109375" style="1" customWidth="1"/>
    <col min="14049" max="14054" width="10.44140625" style="1" customWidth="1"/>
    <col min="14055" max="14055" width="6" style="1" customWidth="1"/>
    <col min="14056" max="14061" width="10.5546875" style="1" customWidth="1"/>
    <col min="14062" max="14303" width="8.88671875" style="1"/>
    <col min="14304" max="14304" width="6.109375" style="1" customWidth="1"/>
    <col min="14305" max="14310" width="10.44140625" style="1" customWidth="1"/>
    <col min="14311" max="14311" width="6" style="1" customWidth="1"/>
    <col min="14312" max="14317" width="10.5546875" style="1" customWidth="1"/>
    <col min="14318" max="14559" width="8.88671875" style="1"/>
    <col min="14560" max="14560" width="6.109375" style="1" customWidth="1"/>
    <col min="14561" max="14566" width="10.44140625" style="1" customWidth="1"/>
    <col min="14567" max="14567" width="6" style="1" customWidth="1"/>
    <col min="14568" max="14573" width="10.5546875" style="1" customWidth="1"/>
    <col min="14574" max="14815" width="8.88671875" style="1"/>
    <col min="14816" max="14816" width="6.109375" style="1" customWidth="1"/>
    <col min="14817" max="14822" width="10.44140625" style="1" customWidth="1"/>
    <col min="14823" max="14823" width="6" style="1" customWidth="1"/>
    <col min="14824" max="14829" width="10.5546875" style="1" customWidth="1"/>
    <col min="14830" max="15071" width="8.88671875" style="1"/>
    <col min="15072" max="15072" width="6.109375" style="1" customWidth="1"/>
    <col min="15073" max="15078" width="10.44140625" style="1" customWidth="1"/>
    <col min="15079" max="15079" width="6" style="1" customWidth="1"/>
    <col min="15080" max="15085" width="10.5546875" style="1" customWidth="1"/>
    <col min="15086" max="15327" width="8.88671875" style="1"/>
    <col min="15328" max="15328" width="6.109375" style="1" customWidth="1"/>
    <col min="15329" max="15334" width="10.44140625" style="1" customWidth="1"/>
    <col min="15335" max="15335" width="6" style="1" customWidth="1"/>
    <col min="15336" max="15341" width="10.5546875" style="1" customWidth="1"/>
    <col min="15342" max="15583" width="8.88671875" style="1"/>
    <col min="15584" max="15584" width="6.109375" style="1" customWidth="1"/>
    <col min="15585" max="15590" width="10.44140625" style="1" customWidth="1"/>
    <col min="15591" max="15591" width="6" style="1" customWidth="1"/>
    <col min="15592" max="15597" width="10.5546875" style="1" customWidth="1"/>
    <col min="15598" max="15839" width="8.88671875" style="1"/>
    <col min="15840" max="15840" width="6.109375" style="1" customWidth="1"/>
    <col min="15841" max="15846" width="10.44140625" style="1" customWidth="1"/>
    <col min="15847" max="15847" width="6" style="1" customWidth="1"/>
    <col min="15848" max="15853" width="10.5546875" style="1" customWidth="1"/>
    <col min="15854" max="16095" width="8.88671875" style="1"/>
    <col min="16096" max="16096" width="6.109375" style="1" customWidth="1"/>
    <col min="16097" max="16102" width="10.44140625" style="1" customWidth="1"/>
    <col min="16103" max="16103" width="6" style="1" customWidth="1"/>
    <col min="16104" max="16109" width="10.5546875" style="1" customWidth="1"/>
    <col min="16110" max="16378" width="8.88671875" style="1"/>
    <col min="16379" max="16384" width="9.109375" style="1" customWidth="1"/>
  </cols>
  <sheetData>
    <row r="1" spans="2:19" x14ac:dyDescent="0.25">
      <c r="B1" s="41" t="s">
        <v>15</v>
      </c>
      <c r="C1" s="42"/>
      <c r="D1" s="42"/>
    </row>
    <row r="3" spans="2:19" ht="15" customHeight="1" x14ac:dyDescent="0.25">
      <c r="B3" s="84" t="s">
        <v>5</v>
      </c>
      <c r="C3" s="85"/>
      <c r="D3" s="85"/>
      <c r="E3" s="85"/>
      <c r="F3" s="85"/>
      <c r="G3" s="85"/>
      <c r="H3" s="85"/>
      <c r="I3" s="85"/>
      <c r="J3" s="85"/>
      <c r="K3" s="85"/>
      <c r="L3" s="85"/>
      <c r="M3" s="86"/>
    </row>
    <row r="4" spans="2:19" ht="12.75" customHeight="1" x14ac:dyDescent="0.25">
      <c r="B4" s="87"/>
      <c r="C4" s="88"/>
      <c r="D4" s="88"/>
      <c r="E4" s="88"/>
      <c r="F4" s="88"/>
      <c r="G4" s="88"/>
      <c r="H4" s="88"/>
      <c r="I4" s="88"/>
      <c r="J4" s="88"/>
      <c r="K4" s="88"/>
      <c r="L4" s="88"/>
      <c r="M4" s="89"/>
    </row>
    <row r="5" spans="2:19" ht="19.5" customHeight="1" x14ac:dyDescent="0.3">
      <c r="B5" s="5"/>
      <c r="C5" s="90" t="s">
        <v>23</v>
      </c>
      <c r="D5" s="90"/>
      <c r="E5" s="90"/>
      <c r="F5" s="30"/>
      <c r="G5" s="29"/>
      <c r="H5" s="90" t="s">
        <v>17</v>
      </c>
      <c r="I5" s="90"/>
      <c r="J5" s="90"/>
      <c r="K5" s="90"/>
      <c r="L5" s="90"/>
      <c r="M5" s="8"/>
    </row>
    <row r="6" spans="2:19" ht="14.4" x14ac:dyDescent="0.3">
      <c r="B6" s="5"/>
      <c r="C6" s="83" t="s">
        <v>16</v>
      </c>
      <c r="D6" s="83"/>
      <c r="E6" s="83"/>
      <c r="F6" s="40" t="s">
        <v>18</v>
      </c>
      <c r="G6" s="29"/>
      <c r="H6" s="83" t="s">
        <v>1</v>
      </c>
      <c r="I6" s="83"/>
      <c r="J6" s="83"/>
      <c r="K6" s="83"/>
      <c r="L6" s="83"/>
      <c r="M6" s="8"/>
      <c r="O6" s="2"/>
    </row>
    <row r="7" spans="2:19" ht="16.5" customHeight="1" x14ac:dyDescent="0.35">
      <c r="B7" s="6"/>
      <c r="C7" s="3" t="s">
        <v>12</v>
      </c>
      <c r="D7" s="3" t="s">
        <v>13</v>
      </c>
      <c r="E7" s="14" t="s">
        <v>14</v>
      </c>
      <c r="F7" s="3" t="s">
        <v>2</v>
      </c>
      <c r="G7" s="29"/>
      <c r="H7" s="15" t="s">
        <v>0</v>
      </c>
      <c r="I7" s="31" t="s">
        <v>19</v>
      </c>
      <c r="J7" s="32" t="s">
        <v>20</v>
      </c>
      <c r="K7" s="34" t="s">
        <v>21</v>
      </c>
      <c r="L7" s="32" t="s">
        <v>22</v>
      </c>
      <c r="M7" s="7"/>
      <c r="O7" s="26"/>
      <c r="R7" s="2"/>
      <c r="S7" s="2"/>
    </row>
    <row r="8" spans="2:19" ht="14.4" x14ac:dyDescent="0.3">
      <c r="B8" s="9">
        <v>1920</v>
      </c>
      <c r="C8" s="35">
        <v>0.54729522568376232</v>
      </c>
      <c r="D8" s="35">
        <v>0.31084103066849411</v>
      </c>
      <c r="E8" s="36">
        <v>0.1418637436477436</v>
      </c>
      <c r="F8" s="28">
        <v>3.8578935788042505</v>
      </c>
      <c r="G8" s="29"/>
      <c r="H8" s="11">
        <v>64.123062761272521</v>
      </c>
      <c r="I8" s="69">
        <v>350.94246105464697</v>
      </c>
      <c r="J8" s="70">
        <v>39.864157836668966</v>
      </c>
      <c r="K8" s="70">
        <v>22.741844343683344</v>
      </c>
      <c r="L8" s="27">
        <v>328.20061671096363</v>
      </c>
      <c r="M8" s="10">
        <v>1920</v>
      </c>
      <c r="O8" s="37"/>
      <c r="P8" s="39"/>
      <c r="Q8" s="38"/>
      <c r="S8" s="68"/>
    </row>
    <row r="9" spans="2:19" ht="14.4" x14ac:dyDescent="0.3">
      <c r="B9" s="9">
        <v>1921</v>
      </c>
      <c r="C9" s="35">
        <v>0.41206098792059537</v>
      </c>
      <c r="D9" s="35">
        <v>0.40352283125403954</v>
      </c>
      <c r="E9" s="36">
        <v>0.18441618082536507</v>
      </c>
      <c r="F9" s="28">
        <v>2.2344079899952005</v>
      </c>
      <c r="G9" s="29"/>
      <c r="H9" s="11">
        <v>62.068012685117779</v>
      </c>
      <c r="I9" s="69">
        <v>255.75806625297676</v>
      </c>
      <c r="J9" s="70">
        <v>50.091720418020735</v>
      </c>
      <c r="K9" s="70">
        <v>28.61586462702433</v>
      </c>
      <c r="L9" s="27">
        <v>227.14220162595242</v>
      </c>
      <c r="M9" s="10">
        <v>1921</v>
      </c>
      <c r="O9" s="37"/>
      <c r="P9" s="39"/>
      <c r="Q9" s="38"/>
      <c r="S9" s="68"/>
    </row>
    <row r="10" spans="2:19" ht="14.4" x14ac:dyDescent="0.3">
      <c r="B10" s="9">
        <v>1922</v>
      </c>
      <c r="C10" s="35">
        <v>0.42737093152644628</v>
      </c>
      <c r="D10" s="35">
        <v>0.38254726153252794</v>
      </c>
      <c r="E10" s="36">
        <v>0.19008180694102583</v>
      </c>
      <c r="F10" s="28">
        <v>2.248352635131678</v>
      </c>
      <c r="G10" s="29"/>
      <c r="H10" s="11">
        <v>60.721821667152142</v>
      </c>
      <c r="I10" s="69">
        <v>259.50741489873559</v>
      </c>
      <c r="J10" s="70">
        <v>46.457933188071145</v>
      </c>
      <c r="K10" s="70">
        <v>28.855283958107531</v>
      </c>
      <c r="L10" s="27">
        <v>230.65213094062807</v>
      </c>
      <c r="M10" s="10">
        <v>1922</v>
      </c>
      <c r="O10" s="37"/>
      <c r="P10" s="39"/>
      <c r="Q10" s="38"/>
      <c r="S10" s="68"/>
    </row>
    <row r="11" spans="2:19" ht="14.4" x14ac:dyDescent="0.3">
      <c r="B11" s="9">
        <v>1923</v>
      </c>
      <c r="C11" s="35">
        <v>0.48691855079770063</v>
      </c>
      <c r="D11" s="35">
        <v>0.34571568785533624</v>
      </c>
      <c r="E11" s="36">
        <v>0.16736576134696315</v>
      </c>
      <c r="F11" s="28">
        <v>2.9093080142495689</v>
      </c>
      <c r="G11" s="29"/>
      <c r="H11" s="11">
        <v>66.408965489319115</v>
      </c>
      <c r="I11" s="69">
        <v>323.35757236033777</v>
      </c>
      <c r="J11" s="70">
        <v>45.917242367802487</v>
      </c>
      <c r="K11" s="70">
        <v>27.786467673460237</v>
      </c>
      <c r="L11" s="27">
        <v>295.57110468687756</v>
      </c>
      <c r="M11" s="10">
        <v>1923</v>
      </c>
      <c r="O11" s="37"/>
      <c r="P11" s="39"/>
      <c r="Q11" s="38"/>
    </row>
    <row r="12" spans="2:19" ht="14.4" x14ac:dyDescent="0.3">
      <c r="B12" s="9">
        <v>1924</v>
      </c>
      <c r="C12" s="35">
        <v>0.51893350071070155</v>
      </c>
      <c r="D12" s="35">
        <v>0.33861669952614482</v>
      </c>
      <c r="E12" s="36">
        <v>0.14244979976315364</v>
      </c>
      <c r="F12" s="28">
        <v>3.642921938630411</v>
      </c>
      <c r="G12" s="29"/>
      <c r="H12" s="11">
        <v>69.258662342475404</v>
      </c>
      <c r="I12" s="69">
        <v>359.40640103921197</v>
      </c>
      <c r="J12" s="70">
        <v>46.904279312009429</v>
      </c>
      <c r="K12" s="70">
        <v>24.664706456373725</v>
      </c>
      <c r="L12" s="27">
        <v>334.74169458283825</v>
      </c>
      <c r="M12" s="10">
        <v>1924</v>
      </c>
      <c r="O12" s="37"/>
      <c r="P12" s="39"/>
    </row>
    <row r="13" spans="2:19" ht="14.4" x14ac:dyDescent="0.3">
      <c r="B13" s="9">
        <v>1925</v>
      </c>
      <c r="C13" s="35">
        <v>0.58328302947390398</v>
      </c>
      <c r="D13" s="35">
        <v>0.29159742368372465</v>
      </c>
      <c r="E13" s="36">
        <v>0.12511954684237134</v>
      </c>
      <c r="F13" s="28">
        <v>4.661805802483749</v>
      </c>
      <c r="G13" s="29"/>
      <c r="H13" s="11">
        <v>72.899138075302929</v>
      </c>
      <c r="I13" s="69">
        <v>425.20830102599109</v>
      </c>
      <c r="J13" s="70">
        <v>42.514401703044904</v>
      </c>
      <c r="K13" s="70">
        <v>22.802767802953401</v>
      </c>
      <c r="L13" s="27">
        <v>402.40553322303771</v>
      </c>
      <c r="M13" s="10">
        <v>1925</v>
      </c>
      <c r="O13" s="37"/>
      <c r="P13" s="39"/>
    </row>
    <row r="14" spans="2:19" ht="14.4" x14ac:dyDescent="0.3">
      <c r="B14" s="9">
        <v>1926</v>
      </c>
      <c r="C14" s="35">
        <v>0.51747550004430554</v>
      </c>
      <c r="D14" s="35">
        <v>0.32740821975018197</v>
      </c>
      <c r="E14" s="36">
        <v>0.15511628020551252</v>
      </c>
      <c r="F14" s="28">
        <v>3.3360489263841662</v>
      </c>
      <c r="G14" s="29"/>
      <c r="H14" s="11">
        <v>73.898162711677415</v>
      </c>
      <c r="I14" s="69">
        <v>382.40488701580722</v>
      </c>
      <c r="J14" s="70">
        <v>48.389731792479168</v>
      </c>
      <c r="K14" s="70">
        <v>28.657020284642776</v>
      </c>
      <c r="L14" s="27">
        <v>353.74786673116444</v>
      </c>
      <c r="M14" s="10">
        <v>1926</v>
      </c>
      <c r="O14" s="37"/>
      <c r="P14" s="39"/>
    </row>
    <row r="15" spans="2:19" ht="14.4" x14ac:dyDescent="0.3">
      <c r="B15" s="9">
        <v>1927</v>
      </c>
      <c r="C15" s="35">
        <v>0.4995555123773136</v>
      </c>
      <c r="D15" s="35">
        <v>0.34568061867543243</v>
      </c>
      <c r="E15" s="36">
        <v>0.15476386894725391</v>
      </c>
      <c r="F15" s="28">
        <v>3.2278561900489215</v>
      </c>
      <c r="G15" s="29"/>
      <c r="H15" s="11">
        <v>70.175036860136018</v>
      </c>
      <c r="I15" s="69">
        <v>350.56326494762118</v>
      </c>
      <c r="J15" s="70">
        <v>48.516300314766184</v>
      </c>
      <c r="K15" s="70">
        <v>27.151400519977006</v>
      </c>
      <c r="L15" s="27">
        <v>323.41186442764416</v>
      </c>
      <c r="M15" s="10">
        <v>1927</v>
      </c>
      <c r="O15" s="37"/>
      <c r="P15" s="39"/>
    </row>
    <row r="16" spans="2:19" ht="14.4" x14ac:dyDescent="0.3">
      <c r="B16" s="9">
        <v>1928</v>
      </c>
      <c r="C16" s="35">
        <v>0.50318260412978677</v>
      </c>
      <c r="D16" s="35">
        <v>0.3424586071514481</v>
      </c>
      <c r="E16" s="36">
        <v>0.15435878871876513</v>
      </c>
      <c r="F16" s="28">
        <v>3.2598247777556946</v>
      </c>
      <c r="G16" s="29"/>
      <c r="H16" s="11">
        <v>76.853207314982669</v>
      </c>
      <c r="I16" s="69">
        <v>386.71196992479355</v>
      </c>
      <c r="J16" s="70">
        <v>52.638084664420894</v>
      </c>
      <c r="K16" s="70">
        <v>29.657419975732157</v>
      </c>
      <c r="L16" s="27">
        <v>357.05454994906137</v>
      </c>
      <c r="M16" s="10">
        <v>1928</v>
      </c>
      <c r="O16" s="37"/>
      <c r="P16" s="39"/>
    </row>
    <row r="17" spans="2:16" ht="14.4" x14ac:dyDescent="0.3">
      <c r="B17" s="9">
        <v>1929</v>
      </c>
      <c r="C17" s="35">
        <v>0.49620803944898162</v>
      </c>
      <c r="D17" s="35">
        <v>0.3464642579736612</v>
      </c>
      <c r="E17" s="36">
        <v>0.15732770257735715</v>
      </c>
      <c r="F17" s="28">
        <v>3.1539775342807088</v>
      </c>
      <c r="G17" s="29"/>
      <c r="H17" s="11">
        <v>66.997581027862125</v>
      </c>
      <c r="I17" s="69">
        <v>332.44738329659754</v>
      </c>
      <c r="J17" s="70">
        <v>46.424534393696987</v>
      </c>
      <c r="K17" s="70">
        <v>26.351438753384695</v>
      </c>
      <c r="L17" s="27">
        <v>306.09594454321285</v>
      </c>
      <c r="M17" s="10">
        <v>1929</v>
      </c>
      <c r="O17" s="37"/>
      <c r="P17" s="39"/>
    </row>
    <row r="18" spans="2:16" ht="14.4" x14ac:dyDescent="0.3">
      <c r="B18" s="9">
        <v>1930</v>
      </c>
      <c r="C18" s="35">
        <v>0.36412352646147483</v>
      </c>
      <c r="D18" s="35">
        <v>0.45748859561921296</v>
      </c>
      <c r="E18" s="36">
        <v>0.17838787791931221</v>
      </c>
      <c r="F18" s="28">
        <v>2.0411898538653728</v>
      </c>
      <c r="G18" s="29"/>
      <c r="H18" s="11">
        <v>65.098871329757642</v>
      </c>
      <c r="I18" s="69">
        <v>237.04030597253151</v>
      </c>
      <c r="J18" s="70">
        <v>59.563982442093341</v>
      </c>
      <c r="K18" s="70">
        <v>29.03212377864455</v>
      </c>
      <c r="L18" s="27">
        <v>208.00818219388697</v>
      </c>
      <c r="M18" s="10">
        <v>1930</v>
      </c>
      <c r="O18" s="37"/>
      <c r="P18" s="39"/>
    </row>
    <row r="19" spans="2:16" ht="14.4" x14ac:dyDescent="0.3">
      <c r="B19" s="9">
        <v>1931</v>
      </c>
      <c r="C19" s="35">
        <v>0.45794098702764674</v>
      </c>
      <c r="D19" s="35">
        <v>0.39146097218922715</v>
      </c>
      <c r="E19" s="36">
        <v>0.15059804078312608</v>
      </c>
      <c r="F19" s="28">
        <v>3.0408163655138152</v>
      </c>
      <c r="G19" s="29"/>
      <c r="H19" s="11">
        <v>63.907514508803146</v>
      </c>
      <c r="I19" s="69">
        <v>292.65870272644963</v>
      </c>
      <c r="J19" s="70">
        <v>50.034595519626436</v>
      </c>
      <c r="K19" s="70">
        <v>24.060866190862392</v>
      </c>
      <c r="L19" s="27">
        <v>268.59783653558725</v>
      </c>
      <c r="M19" s="10">
        <v>1931</v>
      </c>
      <c r="O19" s="37"/>
      <c r="P19" s="39"/>
    </row>
    <row r="20" spans="2:16" ht="14.4" x14ac:dyDescent="0.3">
      <c r="B20" s="9">
        <v>1932</v>
      </c>
      <c r="C20" s="35">
        <v>0.56143936494225255</v>
      </c>
      <c r="D20" s="35">
        <v>0.30244821555765106</v>
      </c>
      <c r="E20" s="36">
        <v>0.13611241950009639</v>
      </c>
      <c r="F20" s="28">
        <v>4.1248209899160226</v>
      </c>
      <c r="G20" s="29"/>
      <c r="H20" s="11">
        <v>58.222525046648009</v>
      </c>
      <c r="I20" s="69">
        <v>326.88417487524453</v>
      </c>
      <c r="J20" s="70">
        <v>35.218597611238671</v>
      </c>
      <c r="K20" s="70">
        <v>19.812021883760558</v>
      </c>
      <c r="L20" s="27">
        <v>307.07215299148396</v>
      </c>
      <c r="M20" s="10">
        <v>1932</v>
      </c>
      <c r="O20" s="37"/>
      <c r="P20" s="39"/>
    </row>
    <row r="21" spans="2:16" ht="14.4" x14ac:dyDescent="0.3">
      <c r="B21" s="9">
        <v>1933</v>
      </c>
      <c r="C21" s="35">
        <v>0.49696558214513109</v>
      </c>
      <c r="D21" s="35">
        <v>0.34939740882939663</v>
      </c>
      <c r="E21" s="36">
        <v>0.15363700902547225</v>
      </c>
      <c r="F21" s="28">
        <v>3.2346736329834216</v>
      </c>
      <c r="G21" s="29"/>
      <c r="H21" s="11">
        <v>57.016571483163055</v>
      </c>
      <c r="I21" s="69">
        <v>283.35273639049603</v>
      </c>
      <c r="J21" s="70">
        <v>39.842884673106475</v>
      </c>
      <c r="K21" s="70">
        <v>21.899638768900516</v>
      </c>
      <c r="L21" s="27">
        <v>261.45309762159553</v>
      </c>
      <c r="M21" s="10">
        <v>1933</v>
      </c>
      <c r="O21" s="37"/>
      <c r="P21" s="39"/>
    </row>
    <row r="22" spans="2:16" ht="14.4" x14ac:dyDescent="0.3">
      <c r="B22" s="9">
        <v>1934</v>
      </c>
      <c r="C22" s="35">
        <v>0.47275092067870966</v>
      </c>
      <c r="D22" s="35">
        <v>0.37027653928001159</v>
      </c>
      <c r="E22" s="36">
        <v>0.1569725400412787</v>
      </c>
      <c r="F22" s="28">
        <v>3.0116791163243679</v>
      </c>
      <c r="G22" s="29"/>
      <c r="H22" s="11">
        <v>59.082800419098142</v>
      </c>
      <c r="I22" s="69">
        <v>279.31448294405101</v>
      </c>
      <c r="J22" s="70">
        <v>43.753949740310553</v>
      </c>
      <c r="K22" s="70">
        <v>23.185943136344402</v>
      </c>
      <c r="L22" s="27">
        <v>256.1285398077066</v>
      </c>
      <c r="M22" s="10">
        <v>1934</v>
      </c>
      <c r="O22" s="37"/>
      <c r="P22" s="39"/>
    </row>
    <row r="23" spans="2:16" ht="14.4" x14ac:dyDescent="0.3">
      <c r="B23" s="9">
        <v>1935</v>
      </c>
      <c r="C23" s="35">
        <v>0.43789922164247819</v>
      </c>
      <c r="D23" s="35">
        <v>0.40083552465125527</v>
      </c>
      <c r="E23" s="36">
        <v>0.16126525370626651</v>
      </c>
      <c r="F23" s="28">
        <v>2.715397220284546</v>
      </c>
      <c r="G23" s="29"/>
      <c r="H23" s="11">
        <v>61.437650674790582</v>
      </c>
      <c r="I23" s="69">
        <v>269.03499410033265</v>
      </c>
      <c r="J23" s="70">
        <v>49.252785883140461</v>
      </c>
      <c r="K23" s="70">
        <v>24.769395807967697</v>
      </c>
      <c r="L23" s="27">
        <v>244.26559829236496</v>
      </c>
      <c r="M23" s="10">
        <v>1935</v>
      </c>
      <c r="O23" s="37"/>
      <c r="P23" s="39"/>
    </row>
    <row r="24" spans="2:16" ht="14.4" x14ac:dyDescent="0.3">
      <c r="B24" s="9">
        <v>1936</v>
      </c>
      <c r="C24" s="35">
        <v>0.4777229841714527</v>
      </c>
      <c r="D24" s="35">
        <v>0.37104674607732979</v>
      </c>
      <c r="E24" s="36">
        <v>0.15123026975121742</v>
      </c>
      <c r="F24" s="28">
        <v>3.1589111423085785</v>
      </c>
      <c r="G24" s="29"/>
      <c r="H24" s="11">
        <v>65.246227658686976</v>
      </c>
      <c r="I24" s="69">
        <v>311.69622583037915</v>
      </c>
      <c r="J24" s="70">
        <v>48.418800933152959</v>
      </c>
      <c r="K24" s="70">
        <v>24.668011522681436</v>
      </c>
      <c r="L24" s="27">
        <v>287.02821430769774</v>
      </c>
      <c r="M24" s="10">
        <v>1936</v>
      </c>
      <c r="O24" s="37"/>
      <c r="P24" s="39"/>
    </row>
    <row r="25" spans="2:16" ht="14.4" x14ac:dyDescent="0.3">
      <c r="B25" s="9">
        <v>1937</v>
      </c>
      <c r="C25" s="35">
        <v>0.47548744772432144</v>
      </c>
      <c r="D25" s="35">
        <v>0.37508741335124496</v>
      </c>
      <c r="E25" s="36">
        <v>0.14942513892443363</v>
      </c>
      <c r="F25" s="28">
        <v>3.1821114649575937</v>
      </c>
      <c r="G25" s="29"/>
      <c r="H25" s="11">
        <v>69.740253437272216</v>
      </c>
      <c r="I25" s="69">
        <v>331.606151105359</v>
      </c>
      <c r="J25" s="70">
        <v>52.317382536493412</v>
      </c>
      <c r="K25" s="70">
        <v>26.052367646224027</v>
      </c>
      <c r="L25" s="27">
        <v>305.55378345913499</v>
      </c>
      <c r="M25" s="10">
        <v>1937</v>
      </c>
      <c r="O25" s="37"/>
      <c r="P25" s="39"/>
    </row>
    <row r="26" spans="2:16" ht="14.4" x14ac:dyDescent="0.3">
      <c r="B26" s="9">
        <v>1938</v>
      </c>
      <c r="C26" s="35">
        <v>0.46261605543614687</v>
      </c>
      <c r="D26" s="35">
        <v>0.38507808181816772</v>
      </c>
      <c r="E26" s="36">
        <v>0.15230586274568533</v>
      </c>
      <c r="F26" s="28">
        <v>3.0374146280147203</v>
      </c>
      <c r="G26" s="29"/>
      <c r="H26" s="11">
        <v>70.882463848499967</v>
      </c>
      <c r="I26" s="69">
        <v>327.91365825188336</v>
      </c>
      <c r="J26" s="70">
        <v>54.590566426651968</v>
      </c>
      <c r="K26" s="70">
        <v>26.989537024964093</v>
      </c>
      <c r="L26" s="27">
        <v>300.92412122691928</v>
      </c>
      <c r="M26" s="10">
        <v>1938</v>
      </c>
      <c r="O26" s="37"/>
      <c r="P26" s="39"/>
    </row>
    <row r="27" spans="2:16" ht="14.4" x14ac:dyDescent="0.3">
      <c r="B27" s="9">
        <v>1939</v>
      </c>
      <c r="C27" s="35">
        <v>0.44048874212887501</v>
      </c>
      <c r="D27" s="35">
        <v>0.40206579813030563</v>
      </c>
      <c r="E27" s="36">
        <v>0.15744545974081936</v>
      </c>
      <c r="F27" s="28">
        <v>2.7977227342978996</v>
      </c>
      <c r="G27" s="29"/>
      <c r="H27" s="11">
        <v>70.237460200262532</v>
      </c>
      <c r="I27" s="69">
        <v>309.38810493940565</v>
      </c>
      <c r="J27" s="70">
        <v>56.480160988128262</v>
      </c>
      <c r="K27" s="70">
        <v>27.646423030644591</v>
      </c>
      <c r="L27" s="27">
        <v>281.74168190876105</v>
      </c>
      <c r="M27" s="10">
        <v>1939</v>
      </c>
      <c r="O27" s="37"/>
      <c r="P27" s="39"/>
    </row>
    <row r="28" spans="2:16" ht="14.4" x14ac:dyDescent="0.3">
      <c r="B28" s="9">
        <v>1940</v>
      </c>
      <c r="C28" s="35">
        <v>0.42309557039701401</v>
      </c>
      <c r="D28" s="35">
        <v>0.41580738969048253</v>
      </c>
      <c r="E28" s="36">
        <v>0.1610970399125034</v>
      </c>
      <c r="F28" s="28">
        <v>2.6263398174591526</v>
      </c>
      <c r="G28" s="29"/>
      <c r="H28" s="11">
        <v>70.99857877556785</v>
      </c>
      <c r="I28" s="69">
        <v>300.3918418442621</v>
      </c>
      <c r="J28" s="70">
        <v>59.043467424805925</v>
      </c>
      <c r="K28" s="70">
        <v>28.594152196846675</v>
      </c>
      <c r="L28" s="27">
        <v>271.79768964741544</v>
      </c>
      <c r="M28" s="10">
        <v>1940</v>
      </c>
      <c r="O28" s="37"/>
      <c r="P28" s="39"/>
    </row>
    <row r="29" spans="2:16" ht="14.4" x14ac:dyDescent="0.3">
      <c r="B29" s="9">
        <v>1941</v>
      </c>
      <c r="C29" s="35">
        <v>0.38862303849540314</v>
      </c>
      <c r="D29" s="35">
        <v>0.44874895478572419</v>
      </c>
      <c r="E29" s="36">
        <v>0.1626280067188727</v>
      </c>
      <c r="F29" s="28">
        <v>2.3896439877492766</v>
      </c>
      <c r="G29" s="29"/>
      <c r="H29" s="11">
        <v>72.003126456563479</v>
      </c>
      <c r="I29" s="69">
        <v>279.82073784718449</v>
      </c>
      <c r="J29" s="70">
        <v>64.622655477374366</v>
      </c>
      <c r="K29" s="70">
        <v>29.274312332894613</v>
      </c>
      <c r="L29" s="27">
        <v>250.54642551428987</v>
      </c>
      <c r="M29" s="10">
        <v>1941</v>
      </c>
      <c r="O29" s="37"/>
      <c r="P29" s="39"/>
    </row>
    <row r="30" spans="2:16" ht="14.4" x14ac:dyDescent="0.3">
      <c r="B30" s="9">
        <v>1942</v>
      </c>
      <c r="C30" s="35">
        <v>0.44931378856786769</v>
      </c>
      <c r="D30" s="35">
        <v>0.3991557308162359</v>
      </c>
      <c r="E30" s="36">
        <v>0.15153048061589636</v>
      </c>
      <c r="F30" s="28">
        <v>2.9651710120738062</v>
      </c>
      <c r="G30" s="29"/>
      <c r="H30" s="11">
        <v>73.590572837877289</v>
      </c>
      <c r="I30" s="69">
        <v>330.65259084666263</v>
      </c>
      <c r="J30" s="70">
        <v>58.748197764576695</v>
      </c>
      <c r="K30" s="70">
        <v>27.878037177306684</v>
      </c>
      <c r="L30" s="27">
        <v>302.77455366935595</v>
      </c>
      <c r="M30" s="10">
        <v>1942</v>
      </c>
      <c r="O30" s="37"/>
      <c r="P30" s="39"/>
    </row>
    <row r="31" spans="2:16" ht="14.4" x14ac:dyDescent="0.3">
      <c r="B31" s="9">
        <v>1943</v>
      </c>
      <c r="C31" s="35">
        <v>0.39213434261581781</v>
      </c>
      <c r="D31" s="35">
        <v>0.44366370443348557</v>
      </c>
      <c r="E31" s="36">
        <v>0.16420195295069664</v>
      </c>
      <c r="F31" s="28">
        <v>2.3881222821604338</v>
      </c>
      <c r="G31" s="29"/>
      <c r="H31" s="11">
        <v>72.649693858441594</v>
      </c>
      <c r="I31" s="69">
        <v>284.8843994242041</v>
      </c>
      <c r="J31" s="70">
        <v>64.464064606389684</v>
      </c>
      <c r="K31" s="70">
        <v>29.823054032065851</v>
      </c>
      <c r="L31" s="27">
        <v>255.06134539213826</v>
      </c>
      <c r="M31" s="10">
        <v>1943</v>
      </c>
      <c r="O31" s="37"/>
      <c r="P31" s="39"/>
    </row>
    <row r="32" spans="2:16" ht="14.4" x14ac:dyDescent="0.3">
      <c r="B32" s="9">
        <v>1944</v>
      </c>
      <c r="C32" s="35">
        <v>0.37765936015158935</v>
      </c>
      <c r="D32" s="35">
        <v>0.45301769852263107</v>
      </c>
      <c r="E32" s="36">
        <v>0.16932294132577952</v>
      </c>
      <c r="F32" s="28">
        <v>2.2304086923754052</v>
      </c>
      <c r="G32" s="29"/>
      <c r="H32" s="11">
        <v>71.565991233036314</v>
      </c>
      <c r="I32" s="69">
        <v>270.27566457682747</v>
      </c>
      <c r="J32" s="70">
        <v>64.841321281761807</v>
      </c>
      <c r="K32" s="70">
        <v>30.294410336181649</v>
      </c>
      <c r="L32" s="27">
        <v>239.98125424064582</v>
      </c>
      <c r="M32" s="10">
        <v>1944</v>
      </c>
      <c r="O32" s="37"/>
      <c r="P32" s="39"/>
    </row>
    <row r="33" spans="2:16" ht="14.4" x14ac:dyDescent="0.3">
      <c r="B33" s="9">
        <v>1945</v>
      </c>
      <c r="C33" s="35">
        <v>0.38016756520670092</v>
      </c>
      <c r="D33" s="35">
        <v>0.44846489434796077</v>
      </c>
      <c r="E33" s="36">
        <v>0.17136754044533833</v>
      </c>
      <c r="F33" s="28">
        <v>2.2184339240602231</v>
      </c>
      <c r="G33" s="29"/>
      <c r="H33" s="11">
        <v>76.054879542273639</v>
      </c>
      <c r="I33" s="69">
        <v>289.13598377675095</v>
      </c>
      <c r="J33" s="70">
        <v>68.215887037145265</v>
      </c>
      <c r="K33" s="70">
        <v>32.583344115064783</v>
      </c>
      <c r="L33" s="27">
        <v>256.55263966168616</v>
      </c>
      <c r="M33" s="10">
        <v>1945</v>
      </c>
      <c r="O33" s="37"/>
      <c r="P33" s="39"/>
    </row>
    <row r="34" spans="2:16" ht="14.4" x14ac:dyDescent="0.3">
      <c r="B34" s="9">
        <v>1946</v>
      </c>
      <c r="C34" s="35">
        <v>0.3811690811959707</v>
      </c>
      <c r="D34" s="35">
        <v>0.45452261058202037</v>
      </c>
      <c r="E34" s="36">
        <v>0.1643083082220089</v>
      </c>
      <c r="F34" s="28">
        <v>2.3198405809214799</v>
      </c>
      <c r="G34" s="29"/>
      <c r="H34" s="11">
        <v>74.909890389434707</v>
      </c>
      <c r="I34" s="69">
        <v>285.53334092231705</v>
      </c>
      <c r="J34" s="70">
        <v>68.096477876437717</v>
      </c>
      <c r="K34" s="70">
        <v>30.770793397460352</v>
      </c>
      <c r="L34" s="27">
        <v>254.7625475248567</v>
      </c>
      <c r="M34" s="10">
        <v>1946</v>
      </c>
      <c r="O34" s="37"/>
      <c r="P34" s="39"/>
    </row>
    <row r="35" spans="2:16" ht="14.4" x14ac:dyDescent="0.3">
      <c r="B35" s="9">
        <v>1947</v>
      </c>
      <c r="C35" s="35">
        <v>0.38581600352799916</v>
      </c>
      <c r="D35" s="35">
        <v>0.44786540653676782</v>
      </c>
      <c r="E35" s="36">
        <v>0.16631858993523302</v>
      </c>
      <c r="F35" s="28">
        <v>2.3197407077479539</v>
      </c>
      <c r="G35" s="29"/>
      <c r="H35" s="11">
        <v>70.915748826034033</v>
      </c>
      <c r="I35" s="69">
        <v>273.60430799255846</v>
      </c>
      <c r="J35" s="70">
        <v>63.521421355662092</v>
      </c>
      <c r="K35" s="70">
        <v>29.48651837236784</v>
      </c>
      <c r="L35" s="27">
        <v>244.11778962019062</v>
      </c>
      <c r="M35" s="10">
        <v>1947</v>
      </c>
      <c r="O35" s="37"/>
      <c r="P35" s="39"/>
    </row>
    <row r="36" spans="2:16" ht="14.4" x14ac:dyDescent="0.3">
      <c r="B36" s="9">
        <v>1948</v>
      </c>
      <c r="C36" s="35">
        <v>0.41215804558649405</v>
      </c>
      <c r="D36" s="35">
        <v>0.43241820960289479</v>
      </c>
      <c r="E36" s="36">
        <v>0.15542374481061119</v>
      </c>
      <c r="F36" s="28">
        <v>2.6518344805597227</v>
      </c>
      <c r="G36" s="29"/>
      <c r="H36" s="11">
        <v>75.107022421303611</v>
      </c>
      <c r="I36" s="69">
        <v>309.55963570985483</v>
      </c>
      <c r="J36" s="70">
        <v>64.955288328049164</v>
      </c>
      <c r="K36" s="70">
        <v>29.183536715733862</v>
      </c>
      <c r="L36" s="27">
        <v>280.37609899412098</v>
      </c>
      <c r="M36" s="10">
        <v>1948</v>
      </c>
      <c r="O36" s="37"/>
      <c r="P36" s="39"/>
    </row>
    <row r="37" spans="2:16" ht="14.4" x14ac:dyDescent="0.3">
      <c r="B37" s="9">
        <v>1949</v>
      </c>
      <c r="C37" s="35">
        <v>0.43000723397288759</v>
      </c>
      <c r="D37" s="35">
        <v>0.41947205130433318</v>
      </c>
      <c r="E37" s="36">
        <v>0.15052071472277931</v>
      </c>
      <c r="F37" s="28">
        <v>2.8567977156157611</v>
      </c>
      <c r="G37" s="29"/>
      <c r="H37" s="11">
        <v>75.326635235595091</v>
      </c>
      <c r="I37" s="69">
        <v>323.90998062142899</v>
      </c>
      <c r="J37" s="70">
        <v>63.194836400256669</v>
      </c>
      <c r="K37" s="70">
        <v>28.345547433309662</v>
      </c>
      <c r="L37" s="27">
        <v>295.56443318811932</v>
      </c>
      <c r="M37" s="10">
        <v>1949</v>
      </c>
      <c r="O37" s="37"/>
      <c r="P37" s="39"/>
    </row>
    <row r="38" spans="2:16" ht="14.4" x14ac:dyDescent="0.3">
      <c r="B38" s="9">
        <v>1950</v>
      </c>
      <c r="C38" s="35">
        <v>0.44942204079173387</v>
      </c>
      <c r="D38" s="35">
        <v>0.39972899331204698</v>
      </c>
      <c r="E38" s="36">
        <v>0.15084896589621916</v>
      </c>
      <c r="F38" s="28">
        <v>2.9792848636491587</v>
      </c>
      <c r="G38" s="29"/>
      <c r="H38" s="11">
        <v>76.480538248523715</v>
      </c>
      <c r="I38" s="69">
        <v>343.7203958050178</v>
      </c>
      <c r="J38" s="70">
        <v>61.142977124091779</v>
      </c>
      <c r="K38" s="70">
        <v>28.842525264940097</v>
      </c>
      <c r="L38" s="27">
        <v>314.87787054007771</v>
      </c>
      <c r="M38" s="10">
        <v>1950</v>
      </c>
      <c r="O38" s="37"/>
      <c r="P38" s="39"/>
    </row>
    <row r="39" spans="2:16" ht="14.4" x14ac:dyDescent="0.3">
      <c r="B39" s="9">
        <v>1951</v>
      </c>
      <c r="C39" s="35">
        <v>0.50957942536551537</v>
      </c>
      <c r="D39" s="35">
        <v>0.35517810099598507</v>
      </c>
      <c r="E39" s="36">
        <v>0.13524247363849956</v>
      </c>
      <c r="F39" s="28">
        <v>3.7678948902370051</v>
      </c>
      <c r="G39" s="33"/>
      <c r="H39" s="11">
        <v>79.671820232529683</v>
      </c>
      <c r="I39" s="69">
        <v>405.99120371917115</v>
      </c>
      <c r="J39" s="70">
        <v>56.595371626166788</v>
      </c>
      <c r="K39" s="70">
        <v>26.937535118822929</v>
      </c>
      <c r="L39" s="27">
        <v>379.0536686003482</v>
      </c>
      <c r="M39" s="10">
        <v>1951</v>
      </c>
      <c r="O39" s="37"/>
      <c r="P39" s="39"/>
    </row>
    <row r="40" spans="2:16" ht="14.4" x14ac:dyDescent="0.3">
      <c r="B40" s="9">
        <v>1952</v>
      </c>
      <c r="C40" s="35">
        <v>0.40623871618219859</v>
      </c>
      <c r="D40" s="35">
        <v>0.44036460339105754</v>
      </c>
      <c r="E40" s="36">
        <v>0.15339668042674393</v>
      </c>
      <c r="F40" s="28">
        <v>2.648288835534494</v>
      </c>
      <c r="G40" s="33"/>
      <c r="H40" s="11">
        <v>83.954977518993701</v>
      </c>
      <c r="I40" s="69">
        <v>341.05762284421343</v>
      </c>
      <c r="J40" s="70">
        <v>73.941600755713623</v>
      </c>
      <c r="K40" s="70">
        <v>32.196037141788864</v>
      </c>
      <c r="L40" s="27">
        <v>308.86158570242458</v>
      </c>
      <c r="M40" s="10">
        <v>1952</v>
      </c>
      <c r="O40" s="37"/>
      <c r="P40" s="39"/>
    </row>
    <row r="41" spans="2:16" ht="14.4" x14ac:dyDescent="0.3">
      <c r="B41" s="9">
        <v>1953</v>
      </c>
      <c r="C41" s="35">
        <v>0.45234404356575608</v>
      </c>
      <c r="D41" s="35">
        <v>0.40888823072895342</v>
      </c>
      <c r="E41" s="36">
        <v>0.13876772570529047</v>
      </c>
      <c r="F41" s="28">
        <v>3.2597208123625725</v>
      </c>
      <c r="G41" s="33"/>
      <c r="H41" s="11">
        <v>86.59160578043641</v>
      </c>
      <c r="I41" s="69">
        <v>391.69197097574499</v>
      </c>
      <c r="J41" s="70">
        <v>70.812576967083317</v>
      </c>
      <c r="K41" s="70">
        <v>30.04030049830061</v>
      </c>
      <c r="L41" s="27">
        <v>361.65167047744438</v>
      </c>
      <c r="M41" s="10">
        <v>1953</v>
      </c>
      <c r="O41" s="37"/>
      <c r="P41" s="39"/>
    </row>
    <row r="42" spans="2:16" ht="14.4" x14ac:dyDescent="0.3">
      <c r="B42" s="9">
        <v>1954</v>
      </c>
      <c r="C42" s="35">
        <v>0.48538978923569376</v>
      </c>
      <c r="D42" s="35">
        <v>0.39182783132588273</v>
      </c>
      <c r="E42" s="36">
        <v>0.12278237943842354</v>
      </c>
      <c r="F42" s="28">
        <v>3.9532528320085296</v>
      </c>
      <c r="G42" s="33"/>
      <c r="H42" s="11">
        <v>87.711733591015658</v>
      </c>
      <c r="I42" s="69">
        <v>425.74379881240407</v>
      </c>
      <c r="J42" s="70">
        <v>68.735796709602496</v>
      </c>
      <c r="K42" s="70">
        <v>26.923638387435009</v>
      </c>
      <c r="L42" s="27">
        <v>398.82016042496906</v>
      </c>
      <c r="M42" s="10">
        <v>1954</v>
      </c>
      <c r="O42" s="37"/>
      <c r="P42" s="39"/>
    </row>
    <row r="43" spans="2:16" ht="14.4" x14ac:dyDescent="0.3">
      <c r="B43" s="9">
        <v>1955</v>
      </c>
      <c r="C43" s="35">
        <v>0.49688977312461968</v>
      </c>
      <c r="D43" s="35">
        <v>0.38759663090442176</v>
      </c>
      <c r="E43" s="36">
        <v>0.11551359597095853</v>
      </c>
      <c r="F43" s="28">
        <v>4.3015696026772776</v>
      </c>
      <c r="G43" s="33"/>
      <c r="H43" s="11">
        <v>85.704897636265656</v>
      </c>
      <c r="I43" s="69">
        <v>425.85887142152791</v>
      </c>
      <c r="J43" s="70">
        <v>66.437859151649818</v>
      </c>
      <c r="K43" s="70">
        <v>24.750202295719873</v>
      </c>
      <c r="L43" s="27">
        <v>401.10866912580804</v>
      </c>
      <c r="M43" s="10">
        <v>1955</v>
      </c>
      <c r="O43" s="37"/>
      <c r="P43" s="39"/>
    </row>
    <row r="44" spans="2:16" ht="14.4" x14ac:dyDescent="0.3">
      <c r="B44" s="9">
        <v>1956</v>
      </c>
      <c r="C44" s="35">
        <v>0.47434220911659897</v>
      </c>
      <c r="D44" s="35">
        <v>0.39434575871746247</v>
      </c>
      <c r="E44" s="36">
        <v>0.13131203216593859</v>
      </c>
      <c r="F44" s="28">
        <v>3.6123285984727906</v>
      </c>
      <c r="G44" s="33"/>
      <c r="H44" s="11">
        <v>85.709016645165278</v>
      </c>
      <c r="I44" s="69">
        <v>406.55404296679052</v>
      </c>
      <c r="J44" s="70">
        <v>67.597974395730645</v>
      </c>
      <c r="K44" s="70">
        <v>28.136562876552269</v>
      </c>
      <c r="L44" s="27">
        <v>378.41748009023826</v>
      </c>
      <c r="M44" s="10">
        <v>1956</v>
      </c>
      <c r="O44" s="37"/>
      <c r="P44" s="39"/>
    </row>
    <row r="45" spans="2:16" ht="14.4" x14ac:dyDescent="0.3">
      <c r="B45" s="9">
        <v>1957</v>
      </c>
      <c r="C45" s="35">
        <v>0.47981582979051024</v>
      </c>
      <c r="D45" s="35">
        <v>0.38529709118080713</v>
      </c>
      <c r="E45" s="36">
        <v>0.13488707902868269</v>
      </c>
      <c r="F45" s="28">
        <v>3.55716672972421</v>
      </c>
      <c r="G45" s="33"/>
      <c r="H45" s="11">
        <v>94.734395921519749</v>
      </c>
      <c r="I45" s="69">
        <v>454.55062788786722</v>
      </c>
      <c r="J45" s="70">
        <v>73.001774366664961</v>
      </c>
      <c r="K45" s="70">
        <v>31.946114873501372</v>
      </c>
      <c r="L45" s="27">
        <v>422.60451301436586</v>
      </c>
      <c r="M45" s="10">
        <v>1957</v>
      </c>
      <c r="O45" s="37"/>
      <c r="P45" s="39"/>
    </row>
    <row r="46" spans="2:16" ht="14.4" x14ac:dyDescent="0.3">
      <c r="B46" s="9">
        <v>1958</v>
      </c>
      <c r="C46" s="35">
        <v>0.56692091226392838</v>
      </c>
      <c r="D46" s="35">
        <v>0.31632346194582311</v>
      </c>
      <c r="E46" s="36">
        <v>0.11675562579024851</v>
      </c>
      <c r="F46" s="28">
        <v>4.8556196622371059</v>
      </c>
      <c r="G46" s="33"/>
      <c r="H46" s="11">
        <v>103.24371969117773</v>
      </c>
      <c r="I46" s="69">
        <v>585.31023752843782</v>
      </c>
      <c r="J46" s="70">
        <v>65.316821673754973</v>
      </c>
      <c r="K46" s="70">
        <v>30.135712753641144</v>
      </c>
      <c r="L46" s="27">
        <v>555.17452477479674</v>
      </c>
      <c r="M46" s="10">
        <v>1958</v>
      </c>
      <c r="O46" s="37"/>
      <c r="P46" s="39"/>
    </row>
    <row r="47" spans="2:16" ht="14.4" x14ac:dyDescent="0.3">
      <c r="B47" s="9">
        <v>1959</v>
      </c>
      <c r="C47" s="35">
        <v>0.41670888120899624</v>
      </c>
      <c r="D47" s="35">
        <v>0.42929866090579749</v>
      </c>
      <c r="E47" s="36">
        <v>0.15399245788520621</v>
      </c>
      <c r="F47" s="28">
        <v>2.7060343534462716</v>
      </c>
      <c r="G47" s="33"/>
      <c r="H47" s="11">
        <v>93.235974796523422</v>
      </c>
      <c r="I47" s="69">
        <v>388.52258745889441</v>
      </c>
      <c r="J47" s="70">
        <v>80.052158256788374</v>
      </c>
      <c r="K47" s="70">
        <v>35.89409230559945</v>
      </c>
      <c r="L47" s="27">
        <v>352.62849515329498</v>
      </c>
      <c r="M47" s="10">
        <v>1959</v>
      </c>
      <c r="O47" s="37"/>
      <c r="P47" s="39"/>
    </row>
    <row r="48" spans="2:16" ht="14.4" x14ac:dyDescent="0.3">
      <c r="B48" s="9">
        <v>1960</v>
      </c>
      <c r="C48" s="35">
        <v>0.40393377961137639</v>
      </c>
      <c r="D48" s="35">
        <v>0.43743846559819854</v>
      </c>
      <c r="E48" s="36">
        <v>0.15862775479042499</v>
      </c>
      <c r="F48" s="28">
        <v>2.5464256248538826</v>
      </c>
      <c r="G48" s="33"/>
      <c r="H48" s="11">
        <v>97.183701742939419</v>
      </c>
      <c r="I48" s="69">
        <v>392.55779961650222</v>
      </c>
      <c r="J48" s="70">
        <v>85.023778743168791</v>
      </c>
      <c r="K48" s="70">
        <v>38.54008102426198</v>
      </c>
      <c r="L48" s="27">
        <v>354.01771859224027</v>
      </c>
      <c r="M48" s="10">
        <v>1960</v>
      </c>
      <c r="O48" s="37"/>
      <c r="P48" s="39"/>
    </row>
    <row r="49" spans="2:16" ht="14.4" x14ac:dyDescent="0.3">
      <c r="B49" s="9">
        <v>1961</v>
      </c>
      <c r="C49" s="35">
        <v>0.40891640246010125</v>
      </c>
      <c r="D49" s="35">
        <v>0.43255117763816653</v>
      </c>
      <c r="E49" s="36">
        <v>0.1585324199017322</v>
      </c>
      <c r="F49" s="28">
        <v>2.5793866182927876</v>
      </c>
      <c r="G49" s="33"/>
      <c r="H49" s="11">
        <v>107.07715836579408</v>
      </c>
      <c r="I49" s="69">
        <v>437.85606384591046</v>
      </c>
      <c r="J49" s="70">
        <v>92.632701898545363</v>
      </c>
      <c r="K49" s="70">
        <v>42.438002579825856</v>
      </c>
      <c r="L49" s="27">
        <v>395.41806126608458</v>
      </c>
      <c r="M49" s="10">
        <v>1961</v>
      </c>
      <c r="O49" s="37"/>
      <c r="P49" s="39"/>
    </row>
    <row r="50" spans="2:16" ht="14.4" x14ac:dyDescent="0.3">
      <c r="B50" s="9">
        <v>1962</v>
      </c>
      <c r="C50" s="35">
        <v>0.42798739396405405</v>
      </c>
      <c r="D50" s="35">
        <v>0.42643571211585973</v>
      </c>
      <c r="E50" s="36">
        <v>0.14557689392008621</v>
      </c>
      <c r="F50" s="28">
        <v>2.9399404152625745</v>
      </c>
      <c r="G50" s="33"/>
      <c r="H50" s="11">
        <v>109.71943466360213</v>
      </c>
      <c r="I50" s="69">
        <v>469.58534908884371</v>
      </c>
      <c r="J50" s="70">
        <v>93.576570507445439</v>
      </c>
      <c r="K50" s="70">
        <v>39.931536252487589</v>
      </c>
      <c r="L50" s="27">
        <v>429.65381283635611</v>
      </c>
      <c r="M50" s="10">
        <v>1962</v>
      </c>
      <c r="O50" s="37"/>
      <c r="P50" s="39"/>
    </row>
    <row r="51" spans="2:16" ht="14.4" x14ac:dyDescent="0.3">
      <c r="B51" s="9">
        <v>1963</v>
      </c>
      <c r="C51" s="35">
        <v>0.43852877725117961</v>
      </c>
      <c r="D51" s="35">
        <v>0.41547290997218567</v>
      </c>
      <c r="E51" s="36">
        <v>0.14599831277663466</v>
      </c>
      <c r="F51" s="28">
        <v>3.0036564732230322</v>
      </c>
      <c r="G51" s="33"/>
      <c r="H51" s="11">
        <v>105.79228078091595</v>
      </c>
      <c r="I51" s="69">
        <v>463.92959533468542</v>
      </c>
      <c r="J51" s="70">
        <v>87.907653497283363</v>
      </c>
      <c r="K51" s="70">
        <v>38.613736247014302</v>
      </c>
      <c r="L51" s="27">
        <v>425.31585908767113</v>
      </c>
      <c r="M51" s="10">
        <v>1963</v>
      </c>
      <c r="O51" s="37"/>
      <c r="P51" s="39"/>
    </row>
    <row r="52" spans="2:16" ht="14.4" x14ac:dyDescent="0.3">
      <c r="B52" s="9">
        <v>1964</v>
      </c>
      <c r="C52" s="35">
        <v>0.31495871682136523</v>
      </c>
      <c r="D52" s="35">
        <v>0.50849637281106908</v>
      </c>
      <c r="E52" s="36">
        <v>0.17654491036756573</v>
      </c>
      <c r="F52" s="28">
        <v>1.7840147085839098</v>
      </c>
      <c r="G52" s="33"/>
      <c r="H52" s="11">
        <v>103.28598909545316</v>
      </c>
      <c r="I52" s="69">
        <v>325.30822591129447</v>
      </c>
      <c r="J52" s="70">
        <v>105.04110163448313</v>
      </c>
      <c r="K52" s="70">
        <v>45.586539217705372</v>
      </c>
      <c r="L52" s="27">
        <v>279.72168669358911</v>
      </c>
      <c r="M52" s="10">
        <v>1964</v>
      </c>
      <c r="O52" s="37"/>
      <c r="P52" s="39"/>
    </row>
    <row r="53" spans="2:16" ht="14.4" x14ac:dyDescent="0.3">
      <c r="B53" s="9">
        <v>1965</v>
      </c>
      <c r="C53" s="35">
        <v>0.33881759849232834</v>
      </c>
      <c r="D53" s="35">
        <v>0.49086573980979709</v>
      </c>
      <c r="E53" s="36">
        <v>0.17031666169787466</v>
      </c>
      <c r="F53" s="28">
        <v>1.9893391234579159</v>
      </c>
      <c r="G53" s="33"/>
      <c r="H53" s="11">
        <v>116.67080501594583</v>
      </c>
      <c r="I53" s="69">
        <v>395.30121969669455</v>
      </c>
      <c r="J53" s="70">
        <v>114.53940203671367</v>
      </c>
      <c r="K53" s="70">
        <v>49.677455069798853</v>
      </c>
      <c r="L53" s="27">
        <v>345.62376462689571</v>
      </c>
      <c r="M53" s="10">
        <v>1965</v>
      </c>
      <c r="O53" s="37"/>
      <c r="P53" s="39"/>
    </row>
    <row r="54" spans="2:16" ht="14.4" x14ac:dyDescent="0.3">
      <c r="B54" s="9">
        <v>1966</v>
      </c>
      <c r="C54" s="35">
        <v>0.42771672741105959</v>
      </c>
      <c r="D54" s="35">
        <v>0.42424958541515656</v>
      </c>
      <c r="E54" s="36">
        <v>0.14803368717378387</v>
      </c>
      <c r="F54" s="28">
        <v>2.8893202322856575</v>
      </c>
      <c r="G54" s="33"/>
      <c r="H54" s="11">
        <v>140.90446306624355</v>
      </c>
      <c r="I54" s="69">
        <v>602.67195820306199</v>
      </c>
      <c r="J54" s="70">
        <v>119.55732007799813</v>
      </c>
      <c r="K54" s="70">
        <v>52.146518017345699</v>
      </c>
      <c r="L54" s="27">
        <v>550.52544018571632</v>
      </c>
      <c r="M54" s="10">
        <v>1966</v>
      </c>
      <c r="O54" s="37"/>
      <c r="P54" s="39"/>
    </row>
    <row r="55" spans="2:16" ht="14.4" x14ac:dyDescent="0.3">
      <c r="B55" s="9">
        <v>1967</v>
      </c>
      <c r="C55" s="35">
        <v>0.40482573934881194</v>
      </c>
      <c r="D55" s="35">
        <v>0.43989673654969685</v>
      </c>
      <c r="E55" s="36">
        <v>0.15527752410149123</v>
      </c>
      <c r="F55" s="28">
        <v>2.6071109884790089</v>
      </c>
      <c r="G55" s="33"/>
      <c r="H55" s="11">
        <v>140.0409411003846</v>
      </c>
      <c r="I55" s="69">
        <v>566.92177520066616</v>
      </c>
      <c r="J55" s="70">
        <v>123.20710594681499</v>
      </c>
      <c r="K55" s="70">
        <v>54.363026517276204</v>
      </c>
      <c r="L55" s="27">
        <v>512.55874868338992</v>
      </c>
      <c r="M55" s="10">
        <v>1967</v>
      </c>
      <c r="O55" s="37"/>
      <c r="P55" s="39"/>
    </row>
    <row r="56" spans="2:16" ht="14.4" x14ac:dyDescent="0.3">
      <c r="B56" s="9">
        <v>1968</v>
      </c>
      <c r="C56" s="35">
        <v>0.43539445458674747</v>
      </c>
      <c r="D56" s="35">
        <v>0.42145574259891294</v>
      </c>
      <c r="E56" s="36">
        <v>0.14314980281433964</v>
      </c>
      <c r="F56" s="28">
        <v>3.0415302433314495</v>
      </c>
      <c r="G56" s="33"/>
      <c r="H56" s="11">
        <v>150.2942813050353</v>
      </c>
      <c r="I56" s="69">
        <v>654.37296636313033</v>
      </c>
      <c r="J56" s="70">
        <v>126.68477587156714</v>
      </c>
      <c r="K56" s="70">
        <v>53.786491832346734</v>
      </c>
      <c r="L56" s="27">
        <v>600.58647453078356</v>
      </c>
      <c r="M56" s="10">
        <v>1968</v>
      </c>
      <c r="O56" s="37"/>
      <c r="P56" s="39"/>
    </row>
    <row r="57" spans="2:16" ht="14.4" x14ac:dyDescent="0.3">
      <c r="B57" s="9">
        <v>1969</v>
      </c>
      <c r="C57" s="35">
        <v>0.46538598636254247</v>
      </c>
      <c r="D57" s="35">
        <v>0.39884258510658016</v>
      </c>
      <c r="E57" s="36">
        <v>0.13577142853087737</v>
      </c>
      <c r="F57" s="28">
        <v>3.4277166514212789</v>
      </c>
      <c r="G57" s="33"/>
      <c r="H57" s="11">
        <v>161.25378333689497</v>
      </c>
      <c r="I57" s="69">
        <v>750.45251012932579</v>
      </c>
      <c r="J57" s="70">
        <v>128.62975160860714</v>
      </c>
      <c r="K57" s="70">
        <v>54.734141299147048</v>
      </c>
      <c r="L57" s="27">
        <v>695.71836883017875</v>
      </c>
      <c r="M57" s="10">
        <v>1969</v>
      </c>
      <c r="O57" s="37"/>
      <c r="P57" s="39"/>
    </row>
    <row r="58" spans="2:16" ht="14.4" x14ac:dyDescent="0.3">
      <c r="B58" s="9">
        <v>1970</v>
      </c>
      <c r="C58" s="35">
        <v>0.45319888433302735</v>
      </c>
      <c r="D58" s="35">
        <v>0.40520624548549589</v>
      </c>
      <c r="E58" s="36">
        <v>0.14159487018147676</v>
      </c>
      <c r="F58" s="28">
        <v>3.2006730452323562</v>
      </c>
      <c r="G58" s="33"/>
      <c r="H58" s="11">
        <v>167.80283898565787</v>
      </c>
      <c r="I58" s="69">
        <v>760.48059416214767</v>
      </c>
      <c r="J58" s="70">
        <v>135.98951673437125</v>
      </c>
      <c r="K58" s="70">
        <v>59.400053005643677</v>
      </c>
      <c r="L58" s="27">
        <v>701.08054115650395</v>
      </c>
      <c r="M58" s="10">
        <v>1970</v>
      </c>
      <c r="O58" s="37"/>
      <c r="P58" s="39"/>
    </row>
    <row r="59" spans="2:16" ht="14.4" x14ac:dyDescent="0.3">
      <c r="B59" s="9">
        <v>1971</v>
      </c>
      <c r="C59" s="35">
        <v>0.39646890342098795</v>
      </c>
      <c r="D59" s="35">
        <v>0.45122100752241129</v>
      </c>
      <c r="E59" s="36">
        <v>0.15231008905660076</v>
      </c>
      <c r="F59" s="28">
        <v>2.6030376968242335</v>
      </c>
      <c r="G59" s="33"/>
      <c r="H59" s="11">
        <v>191.35222322062927</v>
      </c>
      <c r="I59" s="69">
        <v>758.65206107450979</v>
      </c>
      <c r="J59" s="70">
        <v>172.68428590653136</v>
      </c>
      <c r="K59" s="70">
        <v>72.862185399781481</v>
      </c>
      <c r="L59" s="27">
        <v>685.78987567472836</v>
      </c>
      <c r="M59" s="10">
        <v>1971</v>
      </c>
      <c r="O59" s="37"/>
      <c r="P59" s="39"/>
    </row>
    <row r="60" spans="2:16" ht="14.4" x14ac:dyDescent="0.3">
      <c r="B60" s="9">
        <v>1972</v>
      </c>
      <c r="C60" s="35">
        <v>0.28872344972575048</v>
      </c>
      <c r="D60" s="35">
        <v>0.53752306056645704</v>
      </c>
      <c r="E60" s="36">
        <v>0.17375348970779247</v>
      </c>
      <c r="F60" s="28">
        <v>1.6616843219166828</v>
      </c>
      <c r="G60" s="33"/>
      <c r="H60" s="11">
        <v>172.74129697869483</v>
      </c>
      <c r="I60" s="69">
        <v>498.74463173789127</v>
      </c>
      <c r="J60" s="70">
        <v>185.70486127641465</v>
      </c>
      <c r="K60" s="70">
        <v>75.03600791674593</v>
      </c>
      <c r="L60" s="27">
        <v>423.70862382114535</v>
      </c>
      <c r="M60" s="10">
        <v>1972</v>
      </c>
      <c r="O60" s="37"/>
      <c r="P60" s="39"/>
    </row>
    <row r="61" spans="2:16" ht="14.4" x14ac:dyDescent="0.3">
      <c r="B61" s="9">
        <v>1973</v>
      </c>
      <c r="C61" s="35">
        <v>0.46021496616404756</v>
      </c>
      <c r="D61" s="35">
        <v>0.41376056384002091</v>
      </c>
      <c r="E61" s="36">
        <v>0.12602446999593153</v>
      </c>
      <c r="F61" s="28">
        <v>3.651790530671581</v>
      </c>
      <c r="G61" s="33"/>
      <c r="H61" s="11">
        <v>141.67041024446206</v>
      </c>
      <c r="I61" s="69">
        <v>651.9884305710184</v>
      </c>
      <c r="J61" s="70">
        <v>117.2352576443914</v>
      </c>
      <c r="K61" s="70">
        <v>44.634845912911295</v>
      </c>
      <c r="L61" s="27">
        <v>607.35358465810714</v>
      </c>
      <c r="M61" s="10">
        <v>1973</v>
      </c>
      <c r="O61" s="37"/>
      <c r="P61" s="39"/>
    </row>
    <row r="62" spans="2:16" ht="14.4" x14ac:dyDescent="0.3">
      <c r="B62" s="9">
        <v>1974</v>
      </c>
      <c r="C62" s="35">
        <v>0.54839518460814207</v>
      </c>
      <c r="D62" s="35">
        <v>0.34237586798570518</v>
      </c>
      <c r="E62" s="36">
        <v>0.10922894740615272</v>
      </c>
      <c r="F62" s="28">
        <v>5.0206030327199853</v>
      </c>
      <c r="G62" s="33"/>
      <c r="H62" s="11">
        <v>159.91930915037554</v>
      </c>
      <c r="I62" s="69">
        <v>876.98979063926743</v>
      </c>
      <c r="J62" s="70">
        <v>109.50502455606831</v>
      </c>
      <c r="K62" s="70">
        <v>43.669544521036613</v>
      </c>
      <c r="L62" s="27">
        <v>833.32024611823078</v>
      </c>
      <c r="M62" s="10">
        <v>1974</v>
      </c>
      <c r="O62" s="37"/>
      <c r="P62" s="39"/>
    </row>
    <row r="63" spans="2:16" ht="14.4" x14ac:dyDescent="0.3">
      <c r="B63" s="9">
        <v>1975</v>
      </c>
      <c r="C63" s="35">
        <v>0.53458491570926947</v>
      </c>
      <c r="D63" s="35">
        <v>0.3510320370892332</v>
      </c>
      <c r="E63" s="36">
        <v>0.11438304720149733</v>
      </c>
      <c r="F63" s="28">
        <v>4.6736376481345525</v>
      </c>
      <c r="G63" s="33"/>
      <c r="H63" s="11">
        <v>150.76253056188318</v>
      </c>
      <c r="I63" s="69">
        <v>805.95374692540486</v>
      </c>
      <c r="J63" s="70">
        <v>105.84495643973126</v>
      </c>
      <c r="K63" s="70">
        <v>43.111694123692672</v>
      </c>
      <c r="L63" s="27">
        <v>762.84205280171216</v>
      </c>
      <c r="M63" s="10">
        <v>1975</v>
      </c>
      <c r="O63" s="37"/>
      <c r="P63" s="39"/>
    </row>
    <row r="64" spans="2:16" ht="14.4" x14ac:dyDescent="0.3">
      <c r="B64" s="9">
        <v>1976</v>
      </c>
      <c r="C64" s="35">
        <v>0.49941363465385108</v>
      </c>
      <c r="D64" s="35">
        <v>0.37990749446357452</v>
      </c>
      <c r="E64" s="36">
        <v>0.12067887088257437</v>
      </c>
      <c r="F64" s="28">
        <v>4.1383684732997015</v>
      </c>
      <c r="G64" s="33"/>
      <c r="H64" s="11">
        <v>147.23642952996067</v>
      </c>
      <c r="I64" s="69">
        <v>735.31880425013264</v>
      </c>
      <c r="J64" s="70">
        <v>111.87244607298003</v>
      </c>
      <c r="K64" s="70">
        <v>44.42081517114346</v>
      </c>
      <c r="L64" s="27">
        <v>690.89798907898921</v>
      </c>
      <c r="M64" s="10">
        <v>1976</v>
      </c>
      <c r="O64" s="37"/>
      <c r="P64" s="39"/>
    </row>
    <row r="65" spans="2:16" ht="14.4" x14ac:dyDescent="0.3">
      <c r="B65" s="9">
        <v>1977</v>
      </c>
      <c r="C65" s="35">
        <v>0.48523353204403952</v>
      </c>
      <c r="D65" s="35">
        <v>0.3862682546013545</v>
      </c>
      <c r="E65" s="36">
        <v>0.12849821335460596</v>
      </c>
      <c r="F65" s="28">
        <v>3.7761889397246358</v>
      </c>
      <c r="G65" s="33"/>
      <c r="H65" s="11">
        <v>152.48603614999263</v>
      </c>
      <c r="I65" s="69">
        <v>739.91337908456012</v>
      </c>
      <c r="J65" s="70">
        <v>117.8010300694734</v>
      </c>
      <c r="K65" s="70">
        <v>48.985458016999765</v>
      </c>
      <c r="L65" s="27">
        <v>690.92792106756031</v>
      </c>
      <c r="M65" s="10">
        <v>1977</v>
      </c>
      <c r="O65" s="37"/>
      <c r="P65" s="39"/>
    </row>
    <row r="66" spans="2:16" ht="14.4" x14ac:dyDescent="0.3">
      <c r="B66" s="9">
        <v>1978</v>
      </c>
      <c r="C66" s="35">
        <v>0.5347788957738373</v>
      </c>
      <c r="D66" s="35">
        <v>0.35032463526889285</v>
      </c>
      <c r="E66" s="36">
        <v>0.11489646895726985</v>
      </c>
      <c r="F66" s="28">
        <v>4.6544415213727959</v>
      </c>
      <c r="G66" s="33"/>
      <c r="H66" s="11">
        <v>166.97224436479553</v>
      </c>
      <c r="I66" s="69">
        <v>892.93232466284678</v>
      </c>
      <c r="J66" s="70">
        <v>116.98898121425088</v>
      </c>
      <c r="K66" s="70">
        <v>47.961303228463507</v>
      </c>
      <c r="L66" s="27">
        <v>844.97102143438326</v>
      </c>
      <c r="M66" s="10">
        <v>1978</v>
      </c>
      <c r="O66" s="37"/>
      <c r="P66" s="39"/>
    </row>
    <row r="67" spans="2:16" ht="14.4" x14ac:dyDescent="0.3">
      <c r="B67" s="9">
        <v>1979</v>
      </c>
      <c r="C67" s="35">
        <v>0.54147990740271146</v>
      </c>
      <c r="D67" s="35">
        <v>0.34549285879176905</v>
      </c>
      <c r="E67" s="36">
        <v>0.11302723380551946</v>
      </c>
      <c r="F67" s="28">
        <v>4.7907029940625634</v>
      </c>
      <c r="G67" s="33"/>
      <c r="H67" s="11">
        <v>190.27409992180242</v>
      </c>
      <c r="I67" s="69">
        <v>1030.2960200679183</v>
      </c>
      <c r="J67" s="70">
        <v>131.47668547202846</v>
      </c>
      <c r="K67" s="70">
        <v>53.765387947490829</v>
      </c>
      <c r="L67" s="27">
        <v>976.53063212042753</v>
      </c>
      <c r="M67" s="10">
        <v>1979</v>
      </c>
      <c r="O67" s="37"/>
      <c r="P67" s="39"/>
    </row>
    <row r="68" spans="2:16" ht="14.4" x14ac:dyDescent="0.3">
      <c r="B68" s="9">
        <v>1980</v>
      </c>
      <c r="C68" s="35">
        <v>0.5243533560131215</v>
      </c>
      <c r="D68" s="35">
        <v>0.35746484732114386</v>
      </c>
      <c r="E68" s="36">
        <v>0.11818179666573463</v>
      </c>
      <c r="F68" s="28">
        <v>4.436836897108634</v>
      </c>
      <c r="G68" s="33"/>
      <c r="H68" s="11">
        <v>192.82644399606602</v>
      </c>
      <c r="I68" s="69">
        <v>1011.0919303741343</v>
      </c>
      <c r="J68" s="70">
        <v>137.85735072506569</v>
      </c>
      <c r="K68" s="70">
        <v>56.97143899029934</v>
      </c>
      <c r="L68" s="27">
        <v>954.12049138383497</v>
      </c>
      <c r="M68" s="10">
        <v>1980</v>
      </c>
      <c r="O68" s="37"/>
      <c r="P68" s="39"/>
    </row>
    <row r="69" spans="2:16" ht="14.4" x14ac:dyDescent="0.3">
      <c r="B69" s="9">
        <v>1981</v>
      </c>
      <c r="C69" s="35">
        <v>0.49007777675277509</v>
      </c>
      <c r="D69" s="35">
        <v>0.38175254187863722</v>
      </c>
      <c r="E69" s="36">
        <v>0.1281696813685877</v>
      </c>
      <c r="F69" s="28">
        <v>3.8236638456127516</v>
      </c>
      <c r="G69" s="33"/>
      <c r="H69" s="11">
        <v>190.72969815694563</v>
      </c>
      <c r="I69" s="69">
        <v>934.72386433483769</v>
      </c>
      <c r="J69" s="70">
        <v>145.62309416631845</v>
      </c>
      <c r="K69" s="70">
        <v>61.114411600756576</v>
      </c>
      <c r="L69" s="27">
        <v>873.60945273408106</v>
      </c>
      <c r="M69" s="10">
        <v>1981</v>
      </c>
      <c r="O69" s="37"/>
      <c r="P69" s="39"/>
    </row>
    <row r="70" spans="2:16" ht="14.4" x14ac:dyDescent="0.3">
      <c r="B70" s="9">
        <v>1982</v>
      </c>
      <c r="C70" s="35">
        <v>0.46797607070730335</v>
      </c>
      <c r="D70" s="35">
        <v>0.3959808268890761</v>
      </c>
      <c r="E70" s="36">
        <v>0.13604310240362058</v>
      </c>
      <c r="F70" s="28">
        <v>3.4399103110636564</v>
      </c>
      <c r="G70" s="33"/>
      <c r="H70" s="11">
        <v>160.66902856461317</v>
      </c>
      <c r="I70" s="69">
        <v>751.8926067202716</v>
      </c>
      <c r="J70" s="70">
        <v>127.24370957296023</v>
      </c>
      <c r="K70" s="70">
        <v>54.644782765264779</v>
      </c>
      <c r="L70" s="27">
        <v>697.24782395500688</v>
      </c>
      <c r="M70" s="10">
        <v>1982</v>
      </c>
      <c r="O70" s="37"/>
      <c r="P70" s="39"/>
    </row>
    <row r="71" spans="2:16" ht="14.4" x14ac:dyDescent="0.3">
      <c r="B71" s="9">
        <v>1983</v>
      </c>
      <c r="C71" s="35">
        <v>0.44209239962324642</v>
      </c>
      <c r="D71" s="35">
        <v>0.4195046096293305</v>
      </c>
      <c r="E71" s="36">
        <v>0.13840299074742307</v>
      </c>
      <c r="F71" s="28">
        <v>3.1942402200689277</v>
      </c>
      <c r="G71" s="33"/>
      <c r="H71" s="11">
        <v>146.95665654480891</v>
      </c>
      <c r="I71" s="69">
        <v>649.6842093250383</v>
      </c>
      <c r="J71" s="70">
        <v>123.29798967252331</v>
      </c>
      <c r="K71" s="70">
        <v>50.848101940108542</v>
      </c>
      <c r="L71" s="27">
        <v>598.83610738492973</v>
      </c>
      <c r="M71" s="10">
        <v>1983</v>
      </c>
      <c r="O71" s="37"/>
      <c r="P71" s="39"/>
    </row>
    <row r="72" spans="2:16" ht="14.4" x14ac:dyDescent="0.3">
      <c r="B72" s="9">
        <v>1984</v>
      </c>
      <c r="C72" s="35">
        <v>0.47335760209379574</v>
      </c>
      <c r="D72" s="35">
        <v>0.39343248151298721</v>
      </c>
      <c r="E72" s="36">
        <v>0.13320991639321705</v>
      </c>
      <c r="F72" s="28">
        <v>3.5534712047751031</v>
      </c>
      <c r="G72" s="33"/>
      <c r="H72" s="11">
        <v>143.77846980977569</v>
      </c>
      <c r="I72" s="69">
        <v>680.58631701870615</v>
      </c>
      <c r="J72" s="70">
        <v>113.13424033080032</v>
      </c>
      <c r="K72" s="70">
        <v>47.881794856262246</v>
      </c>
      <c r="L72" s="27">
        <v>632.70452216244394</v>
      </c>
      <c r="M72" s="10">
        <v>1984</v>
      </c>
      <c r="O72" s="37"/>
      <c r="P72" s="39"/>
    </row>
    <row r="73" spans="2:16" ht="14.4" x14ac:dyDescent="0.3">
      <c r="B73" s="9">
        <v>1985</v>
      </c>
      <c r="C73" s="35">
        <v>0.48661826102980699</v>
      </c>
      <c r="D73" s="35">
        <v>0.38583298988530268</v>
      </c>
      <c r="E73" s="36">
        <v>0.12754874908489031</v>
      </c>
      <c r="F73" s="28">
        <v>3.8151551036062088</v>
      </c>
      <c r="G73" s="33"/>
      <c r="H73" s="11">
        <v>151.67230307791797</v>
      </c>
      <c r="I73" s="69">
        <v>738.06512370162272</v>
      </c>
      <c r="J73" s="70">
        <v>117.04035635868577</v>
      </c>
      <c r="K73" s="70">
        <v>48.36403132103198</v>
      </c>
      <c r="L73" s="27">
        <v>689.70109238059069</v>
      </c>
      <c r="M73" s="10">
        <v>1985</v>
      </c>
      <c r="O73" s="37"/>
      <c r="P73" s="39"/>
    </row>
    <row r="74" spans="2:16" ht="14.4" x14ac:dyDescent="0.3">
      <c r="B74" s="9">
        <v>1986</v>
      </c>
      <c r="C74" s="35">
        <v>0.49085713565669975</v>
      </c>
      <c r="D74" s="35">
        <v>0.38397195413457441</v>
      </c>
      <c r="E74" s="36">
        <v>0.12517091020872587</v>
      </c>
      <c r="F74" s="28">
        <v>3.9214952966163006</v>
      </c>
      <c r="G74" s="33"/>
      <c r="H74" s="11">
        <v>156.86099852492353</v>
      </c>
      <c r="I74" s="69">
        <v>769.96340432193767</v>
      </c>
      <c r="J74" s="70">
        <v>120.46044826223097</v>
      </c>
      <c r="K74" s="70">
        <v>49.086084904035708</v>
      </c>
      <c r="L74" s="27">
        <v>720.87731941790196</v>
      </c>
      <c r="M74" s="10">
        <v>1986</v>
      </c>
      <c r="O74" s="37"/>
      <c r="P74" s="39"/>
    </row>
    <row r="75" spans="2:16" ht="14.4" x14ac:dyDescent="0.3">
      <c r="B75" s="9">
        <v>1987</v>
      </c>
      <c r="C75" s="35">
        <v>0.5231286173390568</v>
      </c>
      <c r="D75" s="35">
        <v>0.35918599513341842</v>
      </c>
      <c r="E75" s="36">
        <v>0.11768538752752478</v>
      </c>
      <c r="F75" s="28">
        <v>4.4451450458682062</v>
      </c>
      <c r="G75" s="33"/>
      <c r="H75" s="11">
        <v>173.29895100433325</v>
      </c>
      <c r="I75" s="69">
        <v>906.57640625205795</v>
      </c>
      <c r="J75" s="70">
        <v>124.49311234413791</v>
      </c>
      <c r="K75" s="70">
        <v>50.986885517646215</v>
      </c>
      <c r="L75" s="27">
        <v>855.58952073441174</v>
      </c>
      <c r="M75" s="10">
        <v>1987</v>
      </c>
      <c r="O75" s="37"/>
      <c r="P75" s="39"/>
    </row>
    <row r="76" spans="2:16" ht="14.4" x14ac:dyDescent="0.3">
      <c r="B76" s="9">
        <v>1988</v>
      </c>
      <c r="C76" s="35">
        <v>0.55060979272339727</v>
      </c>
      <c r="D76" s="35">
        <v>0.33782171134006528</v>
      </c>
      <c r="E76" s="36">
        <v>0.11156849593653745</v>
      </c>
      <c r="F76" s="28">
        <v>4.9351726766720594</v>
      </c>
      <c r="G76" s="33"/>
      <c r="H76" s="11">
        <v>191.80725416197399</v>
      </c>
      <c r="I76" s="69">
        <v>1056.1095245696847</v>
      </c>
      <c r="J76" s="70">
        <v>129.59330969687383</v>
      </c>
      <c r="K76" s="70">
        <v>53.4991171414215</v>
      </c>
      <c r="L76" s="27">
        <v>1002.6104074282632</v>
      </c>
      <c r="M76" s="10">
        <v>1988</v>
      </c>
      <c r="O76" s="37"/>
      <c r="P76" s="39"/>
    </row>
    <row r="77" spans="2:16" ht="14.4" x14ac:dyDescent="0.3">
      <c r="B77" s="9">
        <v>1989</v>
      </c>
      <c r="C77" s="35">
        <v>0.51873167565946643</v>
      </c>
      <c r="D77" s="35">
        <v>0.36893638101031984</v>
      </c>
      <c r="E77" s="36">
        <v>0.11233194333021373</v>
      </c>
      <c r="F77" s="28">
        <v>4.6178465384026168</v>
      </c>
      <c r="G77" s="33"/>
      <c r="H77" s="11">
        <v>201.77568551676802</v>
      </c>
      <c r="I77" s="69">
        <v>1046.6743945545061</v>
      </c>
      <c r="J77" s="70">
        <v>148.8847823808656</v>
      </c>
      <c r="K77" s="70">
        <v>56.664637177211524</v>
      </c>
      <c r="L77" s="27">
        <v>990.00975737729459</v>
      </c>
      <c r="M77" s="10">
        <v>1989</v>
      </c>
      <c r="O77" s="37"/>
      <c r="P77" s="39"/>
    </row>
    <row r="78" spans="2:16" ht="14.4" x14ac:dyDescent="0.3">
      <c r="B78" s="9">
        <v>1990</v>
      </c>
      <c r="C78" s="35">
        <v>0.4778925502360522</v>
      </c>
      <c r="D78" s="35">
        <v>0.39882684035185345</v>
      </c>
      <c r="E78" s="36">
        <v>0.1232806094120943</v>
      </c>
      <c r="F78" s="28">
        <v>3.8764616148074387</v>
      </c>
      <c r="G78" s="33"/>
      <c r="H78" s="11">
        <v>205.80186714477358</v>
      </c>
      <c r="I78" s="69">
        <v>983.51179133157041</v>
      </c>
      <c r="J78" s="70">
        <v>164.15861682372395</v>
      </c>
      <c r="K78" s="70">
        <v>63.428448999386383</v>
      </c>
      <c r="L78" s="27">
        <v>920.08334233218397</v>
      </c>
      <c r="M78" s="10">
        <v>1990</v>
      </c>
      <c r="O78" s="37"/>
      <c r="P78" s="39"/>
    </row>
    <row r="79" spans="2:16" ht="14.4" x14ac:dyDescent="0.3">
      <c r="B79" s="9">
        <v>1991</v>
      </c>
      <c r="C79" s="35">
        <v>0.51229931886034019</v>
      </c>
      <c r="D79" s="35">
        <v>0.37350945883061482</v>
      </c>
      <c r="E79" s="36">
        <v>0.11419122230904497</v>
      </c>
      <c r="F79" s="28">
        <v>4.4863283578300175</v>
      </c>
      <c r="G79" s="33"/>
      <c r="H79" s="11">
        <v>221.0828963565977</v>
      </c>
      <c r="I79" s="69">
        <v>1132.6061721515619</v>
      </c>
      <c r="J79" s="70">
        <v>165.15310594971541</v>
      </c>
      <c r="K79" s="70">
        <v>63.11431541645949</v>
      </c>
      <c r="L79" s="27">
        <v>1069.4918567351024</v>
      </c>
      <c r="M79" s="10">
        <v>1991</v>
      </c>
      <c r="O79" s="37"/>
      <c r="P79" s="39"/>
    </row>
    <row r="80" spans="2:16" ht="14.4" x14ac:dyDescent="0.3">
      <c r="B80" s="9">
        <v>1992</v>
      </c>
      <c r="C80" s="35">
        <v>0.53495481705829684</v>
      </c>
      <c r="D80" s="35">
        <v>0.35817878175397333</v>
      </c>
      <c r="E80" s="36">
        <v>0.1068664011877298</v>
      </c>
      <c r="F80" s="28">
        <v>5.0058279413616047</v>
      </c>
      <c r="G80" s="33"/>
      <c r="H80" s="11">
        <v>238.45060575250906</v>
      </c>
      <c r="I80" s="69">
        <v>1275.6030017777355</v>
      </c>
      <c r="J80" s="70">
        <v>170.81589495386137</v>
      </c>
      <c r="K80" s="70">
        <v>63.705895244512064</v>
      </c>
      <c r="L80" s="27">
        <v>1211.8971065332235</v>
      </c>
      <c r="M80" s="10">
        <v>1992</v>
      </c>
      <c r="O80" s="37"/>
      <c r="P80" s="39"/>
    </row>
    <row r="81" spans="2:16" ht="14.4" x14ac:dyDescent="0.3">
      <c r="B81" s="9">
        <v>1993</v>
      </c>
      <c r="C81" s="35">
        <v>0.53162071802094413</v>
      </c>
      <c r="D81" s="35">
        <v>0.36037191309598338</v>
      </c>
      <c r="E81" s="36">
        <v>0.1080073688830725</v>
      </c>
      <c r="F81" s="28">
        <v>4.9220782203894853</v>
      </c>
      <c r="G81" s="33"/>
      <c r="H81" s="11">
        <v>243.9968041999708</v>
      </c>
      <c r="I81" s="69">
        <v>1297.1375624360419</v>
      </c>
      <c r="J81" s="70">
        <v>175.8591902376991</v>
      </c>
      <c r="K81" s="70">
        <v>65.883632093792642</v>
      </c>
      <c r="L81" s="27">
        <v>1231.2539303422493</v>
      </c>
      <c r="M81" s="10">
        <v>1993</v>
      </c>
      <c r="O81" s="37"/>
      <c r="P81" s="39"/>
    </row>
    <row r="82" spans="2:16" ht="14.4" x14ac:dyDescent="0.3">
      <c r="B82" s="9">
        <v>1994</v>
      </c>
      <c r="C82" s="35">
        <v>0.52918951035666395</v>
      </c>
      <c r="D82" s="35">
        <v>0.36341953689826156</v>
      </c>
      <c r="E82" s="36">
        <v>0.10739095274507449</v>
      </c>
      <c r="F82" s="28">
        <v>4.927691735940348</v>
      </c>
      <c r="G82" s="33"/>
      <c r="H82" s="11">
        <v>258.44266406658585</v>
      </c>
      <c r="I82" s="69">
        <v>1367.6514685266834</v>
      </c>
      <c r="J82" s="70">
        <v>187.84622657966324</v>
      </c>
      <c r="K82" s="70">
        <v>69.386009810214702</v>
      </c>
      <c r="L82" s="27">
        <v>1298.2654587164686</v>
      </c>
      <c r="M82" s="10">
        <v>1994</v>
      </c>
      <c r="O82" s="37"/>
      <c r="P82" s="39"/>
    </row>
    <row r="83" spans="2:16" ht="14.4" x14ac:dyDescent="0.3">
      <c r="B83" s="9">
        <v>1995</v>
      </c>
      <c r="C83" s="35">
        <v>0.54018480728350426</v>
      </c>
      <c r="D83" s="35">
        <v>0.35701040265990636</v>
      </c>
      <c r="E83" s="36">
        <v>0.10280479005658941</v>
      </c>
      <c r="F83" s="28">
        <v>5.2544711874432783</v>
      </c>
      <c r="G83" s="33"/>
      <c r="H83" s="11">
        <v>282.38707084156982</v>
      </c>
      <c r="I83" s="69">
        <v>1525.4120544190666</v>
      </c>
      <c r="J83" s="70">
        <v>201.63024373420069</v>
      </c>
      <c r="K83" s="70">
        <v>72.576858831407066</v>
      </c>
      <c r="L83" s="27">
        <v>1452.8351955876597</v>
      </c>
      <c r="M83" s="10">
        <v>1995</v>
      </c>
      <c r="O83" s="37"/>
      <c r="P83" s="39"/>
    </row>
    <row r="84" spans="2:16" ht="14.4" x14ac:dyDescent="0.3">
      <c r="B84" s="9">
        <v>1996</v>
      </c>
      <c r="C84" s="35">
        <v>0.53237439533675512</v>
      </c>
      <c r="D84" s="35">
        <v>0.35983117366921474</v>
      </c>
      <c r="E84" s="36">
        <v>0.10779443099403012</v>
      </c>
      <c r="F84" s="28">
        <v>4.9387931308458706</v>
      </c>
      <c r="G84" s="33"/>
      <c r="H84" s="11">
        <v>285.82099214907572</v>
      </c>
      <c r="I84" s="69">
        <v>1521.6377786991563</v>
      </c>
      <c r="J84" s="70">
        <v>205.69460612860266</v>
      </c>
      <c r="K84" s="70">
        <v>77.024778037146916</v>
      </c>
      <c r="L84" s="27">
        <v>1444.6130006620094</v>
      </c>
      <c r="M84" s="10">
        <v>1996</v>
      </c>
      <c r="O84" s="37"/>
      <c r="P84" s="39"/>
    </row>
    <row r="85" spans="2:16" ht="14.4" x14ac:dyDescent="0.3">
      <c r="B85" s="9">
        <v>1997</v>
      </c>
      <c r="C85" s="35">
        <v>0.520625109675381</v>
      </c>
      <c r="D85" s="35">
        <v>0.37033958057234218</v>
      </c>
      <c r="E85" s="36">
        <v>0.10903530975227685</v>
      </c>
      <c r="F85" s="28">
        <v>4.7748303816279059</v>
      </c>
      <c r="G85" s="33"/>
      <c r="H85" s="11">
        <v>290.5304818047552</v>
      </c>
      <c r="I85" s="69">
        <v>1512.5746395364197</v>
      </c>
      <c r="J85" s="70">
        <v>215.18987355010705</v>
      </c>
      <c r="K85" s="70">
        <v>79.195202690149287</v>
      </c>
      <c r="L85" s="27">
        <v>1433.3794368462704</v>
      </c>
      <c r="M85" s="10">
        <v>1997</v>
      </c>
      <c r="O85" s="37"/>
      <c r="P85" s="39"/>
    </row>
    <row r="86" spans="2:16" ht="14.4" x14ac:dyDescent="0.3">
      <c r="B86" s="9">
        <v>1998</v>
      </c>
      <c r="C86" s="35">
        <v>0.50409340365747735</v>
      </c>
      <c r="D86" s="35">
        <v>0.3867326138771402</v>
      </c>
      <c r="E86" s="36">
        <v>0.10917398246538246</v>
      </c>
      <c r="F86" s="28">
        <v>4.6173400683383363</v>
      </c>
      <c r="G86" s="33"/>
      <c r="H86" s="11">
        <v>295.54289921059149</v>
      </c>
      <c r="I86" s="69">
        <v>1489.8122598986583</v>
      </c>
      <c r="J86" s="70">
        <v>228.59215584908048</v>
      </c>
      <c r="K86" s="70">
        <v>80.663988240463524</v>
      </c>
      <c r="L86" s="27">
        <v>1409.1482716581947</v>
      </c>
      <c r="M86" s="10">
        <v>1998</v>
      </c>
      <c r="O86" s="37"/>
      <c r="P86" s="39"/>
    </row>
    <row r="87" spans="2:16" ht="14.4" x14ac:dyDescent="0.3">
      <c r="B87" s="9">
        <v>1999</v>
      </c>
      <c r="C87" s="35">
        <v>0.49015109980540694</v>
      </c>
      <c r="D87" s="35">
        <v>0.39847300689597676</v>
      </c>
      <c r="E87" s="36">
        <v>0.11137589329861633</v>
      </c>
      <c r="F87" s="28">
        <v>4.4008724445534595</v>
      </c>
      <c r="G87" s="33"/>
      <c r="H87" s="11">
        <v>293.40241634984545</v>
      </c>
      <c r="I87" s="69">
        <v>1438.1151705944064</v>
      </c>
      <c r="J87" s="70">
        <v>233.82588614693643</v>
      </c>
      <c r="K87" s="70">
        <v>81.694890542341483</v>
      </c>
      <c r="L87" s="27">
        <v>1356.420280052065</v>
      </c>
      <c r="M87" s="10">
        <v>1999</v>
      </c>
      <c r="O87" s="37"/>
      <c r="P87" s="39"/>
    </row>
    <row r="88" spans="2:16" ht="14.4" x14ac:dyDescent="0.3">
      <c r="B88" s="9">
        <v>2000</v>
      </c>
      <c r="C88" s="35">
        <v>0.49302279247322317</v>
      </c>
      <c r="D88" s="35">
        <v>0.39356561817285457</v>
      </c>
      <c r="E88" s="36">
        <v>0.11341158935392232</v>
      </c>
      <c r="F88" s="28">
        <v>4.3471993936585465</v>
      </c>
      <c r="G88" s="33"/>
      <c r="H88" s="11">
        <v>291.22018147205597</v>
      </c>
      <c r="I88" s="69">
        <v>1435.7818709391183</v>
      </c>
      <c r="J88" s="70">
        <v>229.22850149092119</v>
      </c>
      <c r="K88" s="70">
        <v>82.569359081708853</v>
      </c>
      <c r="L88" s="27">
        <v>1353.2125118574095</v>
      </c>
      <c r="M88" s="10">
        <v>2000</v>
      </c>
      <c r="O88" s="37"/>
      <c r="P88" s="39"/>
    </row>
    <row r="89" spans="2:16" ht="14.4" x14ac:dyDescent="0.3">
      <c r="B89" s="9">
        <v>2001</v>
      </c>
      <c r="C89" s="35">
        <v>0.49863132226258972</v>
      </c>
      <c r="D89" s="35">
        <v>0.39027699728460291</v>
      </c>
      <c r="E89" s="36">
        <v>0.1110916804528073</v>
      </c>
      <c r="F89" s="28">
        <v>4.4884668251499944</v>
      </c>
      <c r="G89" s="33"/>
      <c r="H89" s="11">
        <v>303.44576748750887</v>
      </c>
      <c r="I89" s="69">
        <v>1513.0756427728288</v>
      </c>
      <c r="J89" s="70">
        <v>236.85580594749351</v>
      </c>
      <c r="K89" s="70">
        <v>84.275750591197991</v>
      </c>
      <c r="L89" s="27">
        <v>1428.7998921816309</v>
      </c>
      <c r="M89" s="10">
        <v>2001</v>
      </c>
      <c r="O89" s="37"/>
      <c r="P89" s="39"/>
    </row>
    <row r="90" spans="2:16" ht="14.4" x14ac:dyDescent="0.3">
      <c r="B90" s="9">
        <v>2002</v>
      </c>
      <c r="C90" s="35">
        <v>0.48722450454712585</v>
      </c>
      <c r="D90" s="35">
        <v>0.39651080894351959</v>
      </c>
      <c r="E90" s="36">
        <v>0.11626468650935456</v>
      </c>
      <c r="F90" s="28">
        <v>4.1906491057189932</v>
      </c>
      <c r="G90" s="33"/>
      <c r="H90" s="11">
        <v>302.44839138070068</v>
      </c>
      <c r="I90" s="69">
        <v>1473.6026764153708</v>
      </c>
      <c r="J90" s="70">
        <v>239.8481126600557</v>
      </c>
      <c r="K90" s="70">
        <v>87.910168522839342</v>
      </c>
      <c r="L90" s="27">
        <v>1385.6925078925315</v>
      </c>
      <c r="M90" s="10">
        <v>2002</v>
      </c>
      <c r="O90" s="37"/>
      <c r="P90" s="39"/>
    </row>
    <row r="91" spans="2:16" ht="14.4" x14ac:dyDescent="0.3">
      <c r="B91" s="9">
        <v>2003</v>
      </c>
      <c r="C91" s="35">
        <v>0.48106533883412239</v>
      </c>
      <c r="D91" s="35">
        <v>0.40211705076267712</v>
      </c>
      <c r="E91" s="36">
        <v>0.11681761040320052</v>
      </c>
      <c r="F91" s="28">
        <v>4.118089191978048</v>
      </c>
      <c r="G91" s="33"/>
      <c r="H91" s="11">
        <v>300.42409016089204</v>
      </c>
      <c r="I91" s="69">
        <v>1445.2361672718246</v>
      </c>
      <c r="J91" s="70">
        <v>241.61129822711703</v>
      </c>
      <c r="K91" s="70">
        <v>87.737060800377662</v>
      </c>
      <c r="L91" s="27">
        <v>1357.4991064714468</v>
      </c>
      <c r="M91" s="10">
        <v>2003</v>
      </c>
      <c r="O91" s="37"/>
      <c r="P91" s="39"/>
    </row>
    <row r="92" spans="2:16" ht="14.4" x14ac:dyDescent="0.3">
      <c r="B92" s="9">
        <f>B91+1</f>
        <v>2004</v>
      </c>
      <c r="C92" s="35">
        <v>0.4825845186925154</v>
      </c>
      <c r="D92" s="35">
        <v>0.40142570087711482</v>
      </c>
      <c r="E92" s="36">
        <v>0.11598978043036978</v>
      </c>
      <c r="F92" s="28">
        <v>4.1605779138638628</v>
      </c>
      <c r="G92" s="33"/>
      <c r="H92" s="11">
        <v>316.10584011771863</v>
      </c>
      <c r="I92" s="69">
        <v>1525.4778470910246</v>
      </c>
      <c r="J92" s="70">
        <v>253.78601684120881</v>
      </c>
      <c r="K92" s="70">
        <v>91.662617470029389</v>
      </c>
      <c r="L92" s="27">
        <v>1433.8152296209953</v>
      </c>
      <c r="M92" s="10">
        <f>M91+1</f>
        <v>2004</v>
      </c>
      <c r="O92" s="37"/>
      <c r="P92" s="39"/>
    </row>
    <row r="93" spans="2:16" ht="14.4" x14ac:dyDescent="0.3">
      <c r="B93" s="9">
        <f t="shared" ref="B93:B99" si="0">B92+1</f>
        <v>2005</v>
      </c>
      <c r="C93" s="35">
        <v>0.4815315133317043</v>
      </c>
      <c r="D93" s="35">
        <v>0.40288724687343519</v>
      </c>
      <c r="E93" s="36">
        <v>0.11558123979486051</v>
      </c>
      <c r="F93" s="28">
        <v>4.1661736297893244</v>
      </c>
      <c r="G93" s="33"/>
      <c r="H93" s="11">
        <v>326.11921266116991</v>
      </c>
      <c r="I93" s="69">
        <v>1570.3667799927705</v>
      </c>
      <c r="J93" s="70">
        <v>262.77854348318215</v>
      </c>
      <c r="K93" s="70">
        <v>94.23315730075447</v>
      </c>
      <c r="L93" s="27">
        <v>1476.1336226920159</v>
      </c>
      <c r="M93" s="10">
        <f t="shared" ref="M93:M99" si="1">M92+1</f>
        <v>2005</v>
      </c>
      <c r="O93" s="37"/>
      <c r="P93" s="39"/>
    </row>
    <row r="94" spans="2:16" ht="14.4" x14ac:dyDescent="0.3">
      <c r="B94" s="9">
        <f t="shared" si="0"/>
        <v>2006</v>
      </c>
      <c r="C94" s="35">
        <v>0.49564849149714924</v>
      </c>
      <c r="D94" s="35">
        <v>0.39339624749809265</v>
      </c>
      <c r="E94" s="36">
        <v>0.11095526100475805</v>
      </c>
      <c r="F94" s="28">
        <v>4.4671022086631345</v>
      </c>
      <c r="G94" s="33"/>
      <c r="H94" s="11">
        <v>347.69149087565859</v>
      </c>
      <c r="I94" s="69">
        <v>1723.3276295891499</v>
      </c>
      <c r="J94" s="70">
        <v>273.56105559500281</v>
      </c>
      <c r="K94" s="70">
        <v>96.445500298105387</v>
      </c>
      <c r="L94" s="27">
        <v>1626.8821292910445</v>
      </c>
      <c r="M94" s="10">
        <f t="shared" si="1"/>
        <v>2006</v>
      </c>
      <c r="O94" s="37"/>
      <c r="P94" s="39"/>
    </row>
    <row r="95" spans="2:16" ht="14.4" x14ac:dyDescent="0.3">
      <c r="B95" s="9">
        <f t="shared" si="0"/>
        <v>2007</v>
      </c>
      <c r="C95" s="35">
        <v>0.49970601568847911</v>
      </c>
      <c r="D95" s="35">
        <v>0.38986846842378742</v>
      </c>
      <c r="E95" s="36">
        <v>0.11042551588773339</v>
      </c>
      <c r="F95" s="28">
        <v>4.5252767140931143</v>
      </c>
      <c r="G95" s="33"/>
      <c r="H95" s="11">
        <v>360.68272957683195</v>
      </c>
      <c r="I95" s="69">
        <v>1802.3532972448384</v>
      </c>
      <c r="J95" s="70">
        <v>281.23764673406112</v>
      </c>
      <c r="K95" s="70">
        <v>99.571441213293738</v>
      </c>
      <c r="L95" s="27">
        <v>1702.7818560315445</v>
      </c>
      <c r="M95" s="10">
        <f t="shared" si="1"/>
        <v>2007</v>
      </c>
      <c r="O95" s="37"/>
      <c r="P95" s="39"/>
    </row>
    <row r="96" spans="2:16" ht="14.4" x14ac:dyDescent="0.3">
      <c r="B96" s="9">
        <f t="shared" si="0"/>
        <v>2008</v>
      </c>
      <c r="C96" s="35">
        <v>0.50686433184829516</v>
      </c>
      <c r="D96" s="35">
        <v>0.3839082337832459</v>
      </c>
      <c r="E96" s="36">
        <v>0.10922743436845891</v>
      </c>
      <c r="F96" s="28">
        <v>4.6404489382995155</v>
      </c>
      <c r="G96" s="33"/>
      <c r="H96" s="11">
        <v>361.41633953106412</v>
      </c>
      <c r="I96" s="69">
        <v>1831.8905145546939</v>
      </c>
      <c r="J96" s="70">
        <v>277.5014171395535</v>
      </c>
      <c r="K96" s="70">
        <v>98.691448764544916</v>
      </c>
      <c r="L96" s="27">
        <v>1733.199065790149</v>
      </c>
      <c r="M96" s="10">
        <f t="shared" si="1"/>
        <v>2008</v>
      </c>
      <c r="O96" s="37"/>
      <c r="P96" s="39"/>
    </row>
    <row r="97" spans="2:16" ht="14.4" x14ac:dyDescent="0.3">
      <c r="B97" s="9">
        <f t="shared" si="0"/>
        <v>2009</v>
      </c>
      <c r="C97" s="35">
        <v>0.50374189251871715</v>
      </c>
      <c r="D97" s="35">
        <v>0.38471133744945624</v>
      </c>
      <c r="E97" s="36">
        <v>0.11154677003182661</v>
      </c>
      <c r="F97" s="28">
        <v>4.5159702282279364</v>
      </c>
      <c r="G97" s="33"/>
      <c r="H97" s="11">
        <v>375.14220517688545</v>
      </c>
      <c r="I97" s="69">
        <v>1889.7484439944917</v>
      </c>
      <c r="J97" s="70">
        <v>288.64291897467587</v>
      </c>
      <c r="K97" s="70">
        <v>104.61475322524588</v>
      </c>
      <c r="L97" s="27">
        <v>1785.1336907692457</v>
      </c>
      <c r="M97" s="10">
        <f t="shared" si="1"/>
        <v>2009</v>
      </c>
      <c r="O97" s="37"/>
      <c r="P97" s="39"/>
    </row>
    <row r="98" spans="2:16" ht="14.4" x14ac:dyDescent="0.3">
      <c r="B98" s="9">
        <f t="shared" si="0"/>
        <v>2010</v>
      </c>
      <c r="C98" s="35">
        <v>0.50577305377942972</v>
      </c>
      <c r="D98" s="35">
        <v>0.38246449028054752</v>
      </c>
      <c r="E98" s="36">
        <v>0.11176245594002276</v>
      </c>
      <c r="F98" s="28">
        <v>4.5254289513005368</v>
      </c>
      <c r="G98" s="33"/>
      <c r="H98" s="11">
        <v>385.86162555505507</v>
      </c>
      <c r="I98" s="69">
        <v>1951.5841269327502</v>
      </c>
      <c r="J98" s="70">
        <v>295.15673987347526</v>
      </c>
      <c r="K98" s="70">
        <v>107.812107312606</v>
      </c>
      <c r="L98" s="27">
        <v>1843.7720196201442</v>
      </c>
      <c r="M98" s="10">
        <f t="shared" si="1"/>
        <v>2010</v>
      </c>
      <c r="O98" s="37"/>
      <c r="P98" s="39"/>
    </row>
    <row r="99" spans="2:16" ht="14.4" x14ac:dyDescent="0.3">
      <c r="B99" s="9">
        <f t="shared" si="0"/>
        <v>2011</v>
      </c>
      <c r="C99" s="35">
        <v>0.51387298512798329</v>
      </c>
      <c r="D99" s="35">
        <v>0.37649341262403691</v>
      </c>
      <c r="E99" s="36">
        <v>0.10963360224797983</v>
      </c>
      <c r="F99" s="28">
        <v>4.6871850836904541</v>
      </c>
      <c r="G99" s="33"/>
      <c r="H99" s="11">
        <v>405.50802890470402</v>
      </c>
      <c r="I99" s="69">
        <v>2083.7962130662477</v>
      </c>
      <c r="J99" s="70">
        <v>305.34220329755721</v>
      </c>
      <c r="K99" s="70">
        <v>111.14326487325155</v>
      </c>
      <c r="L99" s="27">
        <v>1972.6529481929961</v>
      </c>
      <c r="M99" s="10">
        <f t="shared" si="1"/>
        <v>2011</v>
      </c>
      <c r="O99" s="37"/>
      <c r="P99" s="39"/>
    </row>
    <row r="100" spans="2:16" x14ac:dyDescent="0.25">
      <c r="B100" s="12"/>
      <c r="C100" s="4"/>
      <c r="D100" s="4"/>
      <c r="E100" s="4"/>
      <c r="F100" s="4"/>
      <c r="G100" s="4"/>
      <c r="H100" s="4"/>
      <c r="I100" s="4"/>
      <c r="J100" s="4"/>
      <c r="K100" s="4"/>
      <c r="L100" s="4"/>
      <c r="M100" s="13"/>
    </row>
    <row r="101" spans="2:16" x14ac:dyDescent="0.25">
      <c r="C101" s="1"/>
      <c r="D101" s="1"/>
    </row>
    <row r="102" spans="2:16" ht="18" customHeight="1" x14ac:dyDescent="0.25">
      <c r="B102" s="55" t="s">
        <v>24</v>
      </c>
      <c r="C102" s="56"/>
      <c r="D102" s="56"/>
      <c r="E102" s="57"/>
      <c r="F102" s="58"/>
      <c r="J102" s="1"/>
      <c r="K102" s="1"/>
      <c r="L102" s="1"/>
    </row>
    <row r="103" spans="2:16" ht="18" customHeight="1" x14ac:dyDescent="0.25">
      <c r="B103" s="59" t="s">
        <v>25</v>
      </c>
      <c r="C103" s="60"/>
      <c r="D103" s="60"/>
      <c r="E103" s="60"/>
      <c r="F103" s="61"/>
      <c r="J103" s="1"/>
      <c r="K103" s="1"/>
      <c r="L103" s="1"/>
    </row>
    <row r="104" spans="2:16" ht="18" customHeight="1" x14ac:dyDescent="0.25">
      <c r="B104" s="62" t="s">
        <v>26</v>
      </c>
      <c r="C104" s="63"/>
      <c r="D104" s="63"/>
      <c r="E104" s="63"/>
      <c r="F104" s="64"/>
      <c r="J104" s="1"/>
      <c r="K104" s="1"/>
      <c r="L104" s="1"/>
    </row>
    <row r="105" spans="2:16" ht="18" customHeight="1" x14ac:dyDescent="0.25">
      <c r="B105" s="62" t="s">
        <v>27</v>
      </c>
      <c r="C105" s="63"/>
      <c r="D105" s="63"/>
      <c r="E105" s="63"/>
      <c r="F105" s="64"/>
      <c r="J105" s="1"/>
      <c r="K105" s="1"/>
      <c r="L105" s="1"/>
    </row>
    <row r="106" spans="2:16" ht="15.6" x14ac:dyDescent="0.25">
      <c r="B106" s="65" t="s">
        <v>28</v>
      </c>
      <c r="C106" s="66"/>
      <c r="D106" s="66"/>
      <c r="E106" s="66"/>
      <c r="F106" s="67"/>
    </row>
    <row r="107" spans="2:16" x14ac:dyDescent="0.25">
      <c r="C107" s="1"/>
      <c r="D107" s="1"/>
      <c r="E107" s="1"/>
      <c r="F107" s="1"/>
      <c r="G107" s="1"/>
    </row>
  </sheetData>
  <mergeCells count="5">
    <mergeCell ref="B3:M4"/>
    <mergeCell ref="C5:E5"/>
    <mergeCell ref="H5:L5"/>
    <mergeCell ref="C6:E6"/>
    <mergeCell ref="H6:L6"/>
  </mergeCell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S107"/>
  <sheetViews>
    <sheetView workbookViewId="0">
      <selection activeCell="B1" sqref="B1"/>
    </sheetView>
  </sheetViews>
  <sheetFormatPr baseColWidth="10" defaultColWidth="8.88671875" defaultRowHeight="13.2" x14ac:dyDescent="0.25"/>
  <cols>
    <col min="1" max="1" width="8.88671875" style="1"/>
    <col min="2" max="2" width="6.77734375" style="1" customWidth="1"/>
    <col min="3" max="6" width="11.6640625" style="2" customWidth="1"/>
    <col min="7" max="7" width="2.33203125" style="2" customWidth="1"/>
    <col min="8" max="8" width="10.77734375" style="1" customWidth="1"/>
    <col min="9" max="9" width="11.6640625" style="1" customWidth="1"/>
    <col min="10" max="12" width="11.6640625" style="2" customWidth="1"/>
    <col min="13" max="13" width="6.6640625" style="1" customWidth="1"/>
    <col min="14" max="223" width="8.88671875" style="1"/>
    <col min="224" max="224" width="6.109375" style="1" customWidth="1"/>
    <col min="225" max="230" width="10.44140625" style="1" customWidth="1"/>
    <col min="231" max="231" width="6" style="1" customWidth="1"/>
    <col min="232" max="237" width="10.5546875" style="1" customWidth="1"/>
    <col min="238" max="479" width="8.88671875" style="1"/>
    <col min="480" max="480" width="6.109375" style="1" customWidth="1"/>
    <col min="481" max="486" width="10.44140625" style="1" customWidth="1"/>
    <col min="487" max="487" width="6" style="1" customWidth="1"/>
    <col min="488" max="493" width="10.5546875" style="1" customWidth="1"/>
    <col min="494" max="735" width="8.88671875" style="1"/>
    <col min="736" max="736" width="6.109375" style="1" customWidth="1"/>
    <col min="737" max="742" width="10.44140625" style="1" customWidth="1"/>
    <col min="743" max="743" width="6" style="1" customWidth="1"/>
    <col min="744" max="749" width="10.5546875" style="1" customWidth="1"/>
    <col min="750" max="991" width="8.88671875" style="1"/>
    <col min="992" max="992" width="6.109375" style="1" customWidth="1"/>
    <col min="993" max="998" width="10.44140625" style="1" customWidth="1"/>
    <col min="999" max="999" width="6" style="1" customWidth="1"/>
    <col min="1000" max="1005" width="10.5546875" style="1" customWidth="1"/>
    <col min="1006" max="1247" width="8.88671875" style="1"/>
    <col min="1248" max="1248" width="6.109375" style="1" customWidth="1"/>
    <col min="1249" max="1254" width="10.44140625" style="1" customWidth="1"/>
    <col min="1255" max="1255" width="6" style="1" customWidth="1"/>
    <col min="1256" max="1261" width="10.5546875" style="1" customWidth="1"/>
    <col min="1262" max="1503" width="8.88671875" style="1"/>
    <col min="1504" max="1504" width="6.109375" style="1" customWidth="1"/>
    <col min="1505" max="1510" width="10.44140625" style="1" customWidth="1"/>
    <col min="1511" max="1511" width="6" style="1" customWidth="1"/>
    <col min="1512" max="1517" width="10.5546875" style="1" customWidth="1"/>
    <col min="1518" max="1759" width="8.88671875" style="1"/>
    <col min="1760" max="1760" width="6.109375" style="1" customWidth="1"/>
    <col min="1761" max="1766" width="10.44140625" style="1" customWidth="1"/>
    <col min="1767" max="1767" width="6" style="1" customWidth="1"/>
    <col min="1768" max="1773" width="10.5546875" style="1" customWidth="1"/>
    <col min="1774" max="2015" width="8.88671875" style="1"/>
    <col min="2016" max="2016" width="6.109375" style="1" customWidth="1"/>
    <col min="2017" max="2022" width="10.44140625" style="1" customWidth="1"/>
    <col min="2023" max="2023" width="6" style="1" customWidth="1"/>
    <col min="2024" max="2029" width="10.5546875" style="1" customWidth="1"/>
    <col min="2030" max="2271" width="8.88671875" style="1"/>
    <col min="2272" max="2272" width="6.109375" style="1" customWidth="1"/>
    <col min="2273" max="2278" width="10.44140625" style="1" customWidth="1"/>
    <col min="2279" max="2279" width="6" style="1" customWidth="1"/>
    <col min="2280" max="2285" width="10.5546875" style="1" customWidth="1"/>
    <col min="2286" max="2527" width="8.88671875" style="1"/>
    <col min="2528" max="2528" width="6.109375" style="1" customWidth="1"/>
    <col min="2529" max="2534" width="10.44140625" style="1" customWidth="1"/>
    <col min="2535" max="2535" width="6" style="1" customWidth="1"/>
    <col min="2536" max="2541" width="10.5546875" style="1" customWidth="1"/>
    <col min="2542" max="2783" width="8.88671875" style="1"/>
    <col min="2784" max="2784" width="6.109375" style="1" customWidth="1"/>
    <col min="2785" max="2790" width="10.44140625" style="1" customWidth="1"/>
    <col min="2791" max="2791" width="6" style="1" customWidth="1"/>
    <col min="2792" max="2797" width="10.5546875" style="1" customWidth="1"/>
    <col min="2798" max="3039" width="8.88671875" style="1"/>
    <col min="3040" max="3040" width="6.109375" style="1" customWidth="1"/>
    <col min="3041" max="3046" width="10.44140625" style="1" customWidth="1"/>
    <col min="3047" max="3047" width="6" style="1" customWidth="1"/>
    <col min="3048" max="3053" width="10.5546875" style="1" customWidth="1"/>
    <col min="3054" max="3295" width="8.88671875" style="1"/>
    <col min="3296" max="3296" width="6.109375" style="1" customWidth="1"/>
    <col min="3297" max="3302" width="10.44140625" style="1" customWidth="1"/>
    <col min="3303" max="3303" width="6" style="1" customWidth="1"/>
    <col min="3304" max="3309" width="10.5546875" style="1" customWidth="1"/>
    <col min="3310" max="3551" width="8.88671875" style="1"/>
    <col min="3552" max="3552" width="6.109375" style="1" customWidth="1"/>
    <col min="3553" max="3558" width="10.44140625" style="1" customWidth="1"/>
    <col min="3559" max="3559" width="6" style="1" customWidth="1"/>
    <col min="3560" max="3565" width="10.5546875" style="1" customWidth="1"/>
    <col min="3566" max="3807" width="8.88671875" style="1"/>
    <col min="3808" max="3808" width="6.109375" style="1" customWidth="1"/>
    <col min="3809" max="3814" width="10.44140625" style="1" customWidth="1"/>
    <col min="3815" max="3815" width="6" style="1" customWidth="1"/>
    <col min="3816" max="3821" width="10.5546875" style="1" customWidth="1"/>
    <col min="3822" max="4063" width="8.88671875" style="1"/>
    <col min="4064" max="4064" width="6.109375" style="1" customWidth="1"/>
    <col min="4065" max="4070" width="10.44140625" style="1" customWidth="1"/>
    <col min="4071" max="4071" width="6" style="1" customWidth="1"/>
    <col min="4072" max="4077" width="10.5546875" style="1" customWidth="1"/>
    <col min="4078" max="4319" width="8.88671875" style="1"/>
    <col min="4320" max="4320" width="6.109375" style="1" customWidth="1"/>
    <col min="4321" max="4326" width="10.44140625" style="1" customWidth="1"/>
    <col min="4327" max="4327" width="6" style="1" customWidth="1"/>
    <col min="4328" max="4333" width="10.5546875" style="1" customWidth="1"/>
    <col min="4334" max="4575" width="8.88671875" style="1"/>
    <col min="4576" max="4576" width="6.109375" style="1" customWidth="1"/>
    <col min="4577" max="4582" width="10.44140625" style="1" customWidth="1"/>
    <col min="4583" max="4583" width="6" style="1" customWidth="1"/>
    <col min="4584" max="4589" width="10.5546875" style="1" customWidth="1"/>
    <col min="4590" max="4831" width="8.88671875" style="1"/>
    <col min="4832" max="4832" width="6.109375" style="1" customWidth="1"/>
    <col min="4833" max="4838" width="10.44140625" style="1" customWidth="1"/>
    <col min="4839" max="4839" width="6" style="1" customWidth="1"/>
    <col min="4840" max="4845" width="10.5546875" style="1" customWidth="1"/>
    <col min="4846" max="5087" width="8.88671875" style="1"/>
    <col min="5088" max="5088" width="6.109375" style="1" customWidth="1"/>
    <col min="5089" max="5094" width="10.44140625" style="1" customWidth="1"/>
    <col min="5095" max="5095" width="6" style="1" customWidth="1"/>
    <col min="5096" max="5101" width="10.5546875" style="1" customWidth="1"/>
    <col min="5102" max="5343" width="8.88671875" style="1"/>
    <col min="5344" max="5344" width="6.109375" style="1" customWidth="1"/>
    <col min="5345" max="5350" width="10.44140625" style="1" customWidth="1"/>
    <col min="5351" max="5351" width="6" style="1" customWidth="1"/>
    <col min="5352" max="5357" width="10.5546875" style="1" customWidth="1"/>
    <col min="5358" max="5599" width="8.88671875" style="1"/>
    <col min="5600" max="5600" width="6.109375" style="1" customWidth="1"/>
    <col min="5601" max="5606" width="10.44140625" style="1" customWidth="1"/>
    <col min="5607" max="5607" width="6" style="1" customWidth="1"/>
    <col min="5608" max="5613" width="10.5546875" style="1" customWidth="1"/>
    <col min="5614" max="5855" width="8.88671875" style="1"/>
    <col min="5856" max="5856" width="6.109375" style="1" customWidth="1"/>
    <col min="5857" max="5862" width="10.44140625" style="1" customWidth="1"/>
    <col min="5863" max="5863" width="6" style="1" customWidth="1"/>
    <col min="5864" max="5869" width="10.5546875" style="1" customWidth="1"/>
    <col min="5870" max="6111" width="8.88671875" style="1"/>
    <col min="6112" max="6112" width="6.109375" style="1" customWidth="1"/>
    <col min="6113" max="6118" width="10.44140625" style="1" customWidth="1"/>
    <col min="6119" max="6119" width="6" style="1" customWidth="1"/>
    <col min="6120" max="6125" width="10.5546875" style="1" customWidth="1"/>
    <col min="6126" max="6367" width="8.88671875" style="1"/>
    <col min="6368" max="6368" width="6.109375" style="1" customWidth="1"/>
    <col min="6369" max="6374" width="10.44140625" style="1" customWidth="1"/>
    <col min="6375" max="6375" width="6" style="1" customWidth="1"/>
    <col min="6376" max="6381" width="10.5546875" style="1" customWidth="1"/>
    <col min="6382" max="6623" width="8.88671875" style="1"/>
    <col min="6624" max="6624" width="6.109375" style="1" customWidth="1"/>
    <col min="6625" max="6630" width="10.44140625" style="1" customWidth="1"/>
    <col min="6631" max="6631" width="6" style="1" customWidth="1"/>
    <col min="6632" max="6637" width="10.5546875" style="1" customWidth="1"/>
    <col min="6638" max="6879" width="8.88671875" style="1"/>
    <col min="6880" max="6880" width="6.109375" style="1" customWidth="1"/>
    <col min="6881" max="6886" width="10.44140625" style="1" customWidth="1"/>
    <col min="6887" max="6887" width="6" style="1" customWidth="1"/>
    <col min="6888" max="6893" width="10.5546875" style="1" customWidth="1"/>
    <col min="6894" max="7135" width="8.88671875" style="1"/>
    <col min="7136" max="7136" width="6.109375" style="1" customWidth="1"/>
    <col min="7137" max="7142" width="10.44140625" style="1" customWidth="1"/>
    <col min="7143" max="7143" width="6" style="1" customWidth="1"/>
    <col min="7144" max="7149" width="10.5546875" style="1" customWidth="1"/>
    <col min="7150" max="7391" width="8.88671875" style="1"/>
    <col min="7392" max="7392" width="6.109375" style="1" customWidth="1"/>
    <col min="7393" max="7398" width="10.44140625" style="1" customWidth="1"/>
    <col min="7399" max="7399" width="6" style="1" customWidth="1"/>
    <col min="7400" max="7405" width="10.5546875" style="1" customWidth="1"/>
    <col min="7406" max="7647" width="8.88671875" style="1"/>
    <col min="7648" max="7648" width="6.109375" style="1" customWidth="1"/>
    <col min="7649" max="7654" width="10.44140625" style="1" customWidth="1"/>
    <col min="7655" max="7655" width="6" style="1" customWidth="1"/>
    <col min="7656" max="7661" width="10.5546875" style="1" customWidth="1"/>
    <col min="7662" max="7903" width="8.88671875" style="1"/>
    <col min="7904" max="7904" width="6.109375" style="1" customWidth="1"/>
    <col min="7905" max="7910" width="10.44140625" style="1" customWidth="1"/>
    <col min="7911" max="7911" width="6" style="1" customWidth="1"/>
    <col min="7912" max="7917" width="10.5546875" style="1" customWidth="1"/>
    <col min="7918" max="8159" width="8.88671875" style="1"/>
    <col min="8160" max="8160" width="6.109375" style="1" customWidth="1"/>
    <col min="8161" max="8166" width="10.44140625" style="1" customWidth="1"/>
    <col min="8167" max="8167" width="6" style="1" customWidth="1"/>
    <col min="8168" max="8173" width="10.5546875" style="1" customWidth="1"/>
    <col min="8174" max="8415" width="8.88671875" style="1"/>
    <col min="8416" max="8416" width="6.109375" style="1" customWidth="1"/>
    <col min="8417" max="8422" width="10.44140625" style="1" customWidth="1"/>
    <col min="8423" max="8423" width="6" style="1" customWidth="1"/>
    <col min="8424" max="8429" width="10.5546875" style="1" customWidth="1"/>
    <col min="8430" max="8671" width="8.88671875" style="1"/>
    <col min="8672" max="8672" width="6.109375" style="1" customWidth="1"/>
    <col min="8673" max="8678" width="10.44140625" style="1" customWidth="1"/>
    <col min="8679" max="8679" width="6" style="1" customWidth="1"/>
    <col min="8680" max="8685" width="10.5546875" style="1" customWidth="1"/>
    <col min="8686" max="8927" width="8.88671875" style="1"/>
    <col min="8928" max="8928" width="6.109375" style="1" customWidth="1"/>
    <col min="8929" max="8934" width="10.44140625" style="1" customWidth="1"/>
    <col min="8935" max="8935" width="6" style="1" customWidth="1"/>
    <col min="8936" max="8941" width="10.5546875" style="1" customWidth="1"/>
    <col min="8942" max="9183" width="8.88671875" style="1"/>
    <col min="9184" max="9184" width="6.109375" style="1" customWidth="1"/>
    <col min="9185" max="9190" width="10.44140625" style="1" customWidth="1"/>
    <col min="9191" max="9191" width="6" style="1" customWidth="1"/>
    <col min="9192" max="9197" width="10.5546875" style="1" customWidth="1"/>
    <col min="9198" max="9439" width="8.88671875" style="1"/>
    <col min="9440" max="9440" width="6.109375" style="1" customWidth="1"/>
    <col min="9441" max="9446" width="10.44140625" style="1" customWidth="1"/>
    <col min="9447" max="9447" width="6" style="1" customWidth="1"/>
    <col min="9448" max="9453" width="10.5546875" style="1" customWidth="1"/>
    <col min="9454" max="9695" width="8.88671875" style="1"/>
    <col min="9696" max="9696" width="6.109375" style="1" customWidth="1"/>
    <col min="9697" max="9702" width="10.44140625" style="1" customWidth="1"/>
    <col min="9703" max="9703" width="6" style="1" customWidth="1"/>
    <col min="9704" max="9709" width="10.5546875" style="1" customWidth="1"/>
    <col min="9710" max="9951" width="8.88671875" style="1"/>
    <col min="9952" max="9952" width="6.109375" style="1" customWidth="1"/>
    <col min="9953" max="9958" width="10.44140625" style="1" customWidth="1"/>
    <col min="9959" max="9959" width="6" style="1" customWidth="1"/>
    <col min="9960" max="9965" width="10.5546875" style="1" customWidth="1"/>
    <col min="9966" max="10207" width="8.88671875" style="1"/>
    <col min="10208" max="10208" width="6.109375" style="1" customWidth="1"/>
    <col min="10209" max="10214" width="10.44140625" style="1" customWidth="1"/>
    <col min="10215" max="10215" width="6" style="1" customWidth="1"/>
    <col min="10216" max="10221" width="10.5546875" style="1" customWidth="1"/>
    <col min="10222" max="10463" width="8.88671875" style="1"/>
    <col min="10464" max="10464" width="6.109375" style="1" customWidth="1"/>
    <col min="10465" max="10470" width="10.44140625" style="1" customWidth="1"/>
    <col min="10471" max="10471" width="6" style="1" customWidth="1"/>
    <col min="10472" max="10477" width="10.5546875" style="1" customWidth="1"/>
    <col min="10478" max="10719" width="8.88671875" style="1"/>
    <col min="10720" max="10720" width="6.109375" style="1" customWidth="1"/>
    <col min="10721" max="10726" width="10.44140625" style="1" customWidth="1"/>
    <col min="10727" max="10727" width="6" style="1" customWidth="1"/>
    <col min="10728" max="10733" width="10.5546875" style="1" customWidth="1"/>
    <col min="10734" max="10975" width="8.88671875" style="1"/>
    <col min="10976" max="10976" width="6.109375" style="1" customWidth="1"/>
    <col min="10977" max="10982" width="10.44140625" style="1" customWidth="1"/>
    <col min="10983" max="10983" width="6" style="1" customWidth="1"/>
    <col min="10984" max="10989" width="10.5546875" style="1" customWidth="1"/>
    <col min="10990" max="11231" width="8.88671875" style="1"/>
    <col min="11232" max="11232" width="6.109375" style="1" customWidth="1"/>
    <col min="11233" max="11238" width="10.44140625" style="1" customWidth="1"/>
    <col min="11239" max="11239" width="6" style="1" customWidth="1"/>
    <col min="11240" max="11245" width="10.5546875" style="1" customWidth="1"/>
    <col min="11246" max="11487" width="8.88671875" style="1"/>
    <col min="11488" max="11488" width="6.109375" style="1" customWidth="1"/>
    <col min="11489" max="11494" width="10.44140625" style="1" customWidth="1"/>
    <col min="11495" max="11495" width="6" style="1" customWidth="1"/>
    <col min="11496" max="11501" width="10.5546875" style="1" customWidth="1"/>
    <col min="11502" max="11743" width="8.88671875" style="1"/>
    <col min="11744" max="11744" width="6.109375" style="1" customWidth="1"/>
    <col min="11745" max="11750" width="10.44140625" style="1" customWidth="1"/>
    <col min="11751" max="11751" width="6" style="1" customWidth="1"/>
    <col min="11752" max="11757" width="10.5546875" style="1" customWidth="1"/>
    <col min="11758" max="11999" width="8.88671875" style="1"/>
    <col min="12000" max="12000" width="6.109375" style="1" customWidth="1"/>
    <col min="12001" max="12006" width="10.44140625" style="1" customWidth="1"/>
    <col min="12007" max="12007" width="6" style="1" customWidth="1"/>
    <col min="12008" max="12013" width="10.5546875" style="1" customWidth="1"/>
    <col min="12014" max="12255" width="8.88671875" style="1"/>
    <col min="12256" max="12256" width="6.109375" style="1" customWidth="1"/>
    <col min="12257" max="12262" width="10.44140625" style="1" customWidth="1"/>
    <col min="12263" max="12263" width="6" style="1" customWidth="1"/>
    <col min="12264" max="12269" width="10.5546875" style="1" customWidth="1"/>
    <col min="12270" max="12511" width="8.88671875" style="1"/>
    <col min="12512" max="12512" width="6.109375" style="1" customWidth="1"/>
    <col min="12513" max="12518" width="10.44140625" style="1" customWidth="1"/>
    <col min="12519" max="12519" width="6" style="1" customWidth="1"/>
    <col min="12520" max="12525" width="10.5546875" style="1" customWidth="1"/>
    <col min="12526" max="12767" width="8.88671875" style="1"/>
    <col min="12768" max="12768" width="6.109375" style="1" customWidth="1"/>
    <col min="12769" max="12774" width="10.44140625" style="1" customWidth="1"/>
    <col min="12775" max="12775" width="6" style="1" customWidth="1"/>
    <col min="12776" max="12781" width="10.5546875" style="1" customWidth="1"/>
    <col min="12782" max="13023" width="8.88671875" style="1"/>
    <col min="13024" max="13024" width="6.109375" style="1" customWidth="1"/>
    <col min="13025" max="13030" width="10.44140625" style="1" customWidth="1"/>
    <col min="13031" max="13031" width="6" style="1" customWidth="1"/>
    <col min="13032" max="13037" width="10.5546875" style="1" customWidth="1"/>
    <col min="13038" max="13279" width="8.88671875" style="1"/>
    <col min="13280" max="13280" width="6.109375" style="1" customWidth="1"/>
    <col min="13281" max="13286" width="10.44140625" style="1" customWidth="1"/>
    <col min="13287" max="13287" width="6" style="1" customWidth="1"/>
    <col min="13288" max="13293" width="10.5546875" style="1" customWidth="1"/>
    <col min="13294" max="13535" width="8.88671875" style="1"/>
    <col min="13536" max="13536" width="6.109375" style="1" customWidth="1"/>
    <col min="13537" max="13542" width="10.44140625" style="1" customWidth="1"/>
    <col min="13543" max="13543" width="6" style="1" customWidth="1"/>
    <col min="13544" max="13549" width="10.5546875" style="1" customWidth="1"/>
    <col min="13550" max="13791" width="8.88671875" style="1"/>
    <col min="13792" max="13792" width="6.109375" style="1" customWidth="1"/>
    <col min="13793" max="13798" width="10.44140625" style="1" customWidth="1"/>
    <col min="13799" max="13799" width="6" style="1" customWidth="1"/>
    <col min="13800" max="13805" width="10.5546875" style="1" customWidth="1"/>
    <col min="13806" max="14047" width="8.88671875" style="1"/>
    <col min="14048" max="14048" width="6.109375" style="1" customWidth="1"/>
    <col min="14049" max="14054" width="10.44140625" style="1" customWidth="1"/>
    <col min="14055" max="14055" width="6" style="1" customWidth="1"/>
    <col min="14056" max="14061" width="10.5546875" style="1" customWidth="1"/>
    <col min="14062" max="14303" width="8.88671875" style="1"/>
    <col min="14304" max="14304" width="6.109375" style="1" customWidth="1"/>
    <col min="14305" max="14310" width="10.44140625" style="1" customWidth="1"/>
    <col min="14311" max="14311" width="6" style="1" customWidth="1"/>
    <col min="14312" max="14317" width="10.5546875" style="1" customWidth="1"/>
    <col min="14318" max="14559" width="8.88671875" style="1"/>
    <col min="14560" max="14560" width="6.109375" style="1" customWidth="1"/>
    <col min="14561" max="14566" width="10.44140625" style="1" customWidth="1"/>
    <col min="14567" max="14567" width="6" style="1" customWidth="1"/>
    <col min="14568" max="14573" width="10.5546875" style="1" customWidth="1"/>
    <col min="14574" max="14815" width="8.88671875" style="1"/>
    <col min="14816" max="14816" width="6.109375" style="1" customWidth="1"/>
    <col min="14817" max="14822" width="10.44140625" style="1" customWidth="1"/>
    <col min="14823" max="14823" width="6" style="1" customWidth="1"/>
    <col min="14824" max="14829" width="10.5546875" style="1" customWidth="1"/>
    <col min="14830" max="15071" width="8.88671875" style="1"/>
    <col min="15072" max="15072" width="6.109375" style="1" customWidth="1"/>
    <col min="15073" max="15078" width="10.44140625" style="1" customWidth="1"/>
    <col min="15079" max="15079" width="6" style="1" customWidth="1"/>
    <col min="15080" max="15085" width="10.5546875" style="1" customWidth="1"/>
    <col min="15086" max="15327" width="8.88671875" style="1"/>
    <col min="15328" max="15328" width="6.109375" style="1" customWidth="1"/>
    <col min="15329" max="15334" width="10.44140625" style="1" customWidth="1"/>
    <col min="15335" max="15335" width="6" style="1" customWidth="1"/>
    <col min="15336" max="15341" width="10.5546875" style="1" customWidth="1"/>
    <col min="15342" max="15583" width="8.88671875" style="1"/>
    <col min="15584" max="15584" width="6.109375" style="1" customWidth="1"/>
    <col min="15585" max="15590" width="10.44140625" style="1" customWidth="1"/>
    <col min="15591" max="15591" width="6" style="1" customWidth="1"/>
    <col min="15592" max="15597" width="10.5546875" style="1" customWidth="1"/>
    <col min="15598" max="15839" width="8.88671875" style="1"/>
    <col min="15840" max="15840" width="6.109375" style="1" customWidth="1"/>
    <col min="15841" max="15846" width="10.44140625" style="1" customWidth="1"/>
    <col min="15847" max="15847" width="6" style="1" customWidth="1"/>
    <col min="15848" max="15853" width="10.5546875" style="1" customWidth="1"/>
    <col min="15854" max="16095" width="8.88671875" style="1"/>
    <col min="16096" max="16096" width="6.109375" style="1" customWidth="1"/>
    <col min="16097" max="16102" width="10.44140625" style="1" customWidth="1"/>
    <col min="16103" max="16103" width="6" style="1" customWidth="1"/>
    <col min="16104" max="16109" width="10.5546875" style="1" customWidth="1"/>
    <col min="16110" max="16378" width="8.88671875" style="1"/>
    <col min="16379" max="16384" width="9.109375" style="1" customWidth="1"/>
  </cols>
  <sheetData>
    <row r="1" spans="2:19" x14ac:dyDescent="0.25">
      <c r="B1" s="41" t="s">
        <v>15</v>
      </c>
      <c r="C1" s="42"/>
      <c r="D1" s="42"/>
    </row>
    <row r="3" spans="2:19" ht="15" customHeight="1" x14ac:dyDescent="0.25">
      <c r="B3" s="84" t="s">
        <v>4</v>
      </c>
      <c r="C3" s="85"/>
      <c r="D3" s="85"/>
      <c r="E3" s="85"/>
      <c r="F3" s="85"/>
      <c r="G3" s="85"/>
      <c r="H3" s="85"/>
      <c r="I3" s="85"/>
      <c r="J3" s="85"/>
      <c r="K3" s="85"/>
      <c r="L3" s="85"/>
      <c r="M3" s="86"/>
    </row>
    <row r="4" spans="2:19" ht="12.75" customHeight="1" x14ac:dyDescent="0.25">
      <c r="B4" s="87"/>
      <c r="C4" s="88"/>
      <c r="D4" s="88"/>
      <c r="E4" s="88"/>
      <c r="F4" s="88"/>
      <c r="G4" s="88"/>
      <c r="H4" s="88"/>
      <c r="I4" s="88"/>
      <c r="J4" s="88"/>
      <c r="K4" s="88"/>
      <c r="L4" s="88"/>
      <c r="M4" s="89"/>
    </row>
    <row r="5" spans="2:19" ht="19.5" customHeight="1" x14ac:dyDescent="0.3">
      <c r="B5" s="5"/>
      <c r="C5" s="90" t="s">
        <v>23</v>
      </c>
      <c r="D5" s="90"/>
      <c r="E5" s="90"/>
      <c r="F5" s="30"/>
      <c r="G5" s="29"/>
      <c r="H5" s="90" t="s">
        <v>17</v>
      </c>
      <c r="I5" s="90"/>
      <c r="J5" s="90"/>
      <c r="K5" s="90"/>
      <c r="L5" s="90"/>
      <c r="M5" s="8"/>
    </row>
    <row r="6" spans="2:19" ht="14.4" x14ac:dyDescent="0.3">
      <c r="B6" s="5"/>
      <c r="C6" s="83" t="s">
        <v>16</v>
      </c>
      <c r="D6" s="83"/>
      <c r="E6" s="83"/>
      <c r="F6" s="40" t="s">
        <v>18</v>
      </c>
      <c r="G6" s="29"/>
      <c r="H6" s="83" t="s">
        <v>1</v>
      </c>
      <c r="I6" s="83"/>
      <c r="J6" s="83"/>
      <c r="K6" s="83"/>
      <c r="L6" s="83"/>
      <c r="M6" s="8"/>
      <c r="O6" s="2"/>
    </row>
    <row r="7" spans="2:19" ht="16.5" customHeight="1" x14ac:dyDescent="0.35">
      <c r="B7" s="6"/>
      <c r="C7" s="3" t="s">
        <v>12</v>
      </c>
      <c r="D7" s="3" t="s">
        <v>13</v>
      </c>
      <c r="E7" s="14" t="s">
        <v>14</v>
      </c>
      <c r="F7" s="3" t="s">
        <v>2</v>
      </c>
      <c r="G7" s="29"/>
      <c r="H7" s="15" t="s">
        <v>0</v>
      </c>
      <c r="I7" s="31" t="s">
        <v>19</v>
      </c>
      <c r="J7" s="32" t="s">
        <v>20</v>
      </c>
      <c r="K7" s="34" t="s">
        <v>21</v>
      </c>
      <c r="L7" s="32" t="s">
        <v>22</v>
      </c>
      <c r="M7" s="7"/>
      <c r="O7" s="26"/>
      <c r="R7" s="2"/>
      <c r="S7" s="2"/>
    </row>
    <row r="8" spans="2:19" ht="14.4" x14ac:dyDescent="0.3">
      <c r="B8" s="9">
        <v>1920</v>
      </c>
      <c r="C8" s="35">
        <v>0.39956797598179694</v>
      </c>
      <c r="D8" s="35">
        <v>0.44281965773224896</v>
      </c>
      <c r="E8" s="36">
        <v>0.1576123662859541</v>
      </c>
      <c r="F8" s="28">
        <v>2.5351308745461374</v>
      </c>
      <c r="G8" s="29"/>
      <c r="H8" s="11">
        <v>33.44466621979079</v>
      </c>
      <c r="I8" s="69">
        <v>133.63417588828582</v>
      </c>
      <c r="J8" s="70">
        <v>29.619911296834132</v>
      </c>
      <c r="K8" s="70">
        <v>13.178232456362855</v>
      </c>
      <c r="L8" s="27">
        <v>120.45594343192298</v>
      </c>
      <c r="M8" s="10">
        <v>1920</v>
      </c>
      <c r="O8" s="37"/>
      <c r="P8" s="39"/>
      <c r="Q8" s="38"/>
      <c r="S8" s="68"/>
    </row>
    <row r="9" spans="2:19" ht="14.4" x14ac:dyDescent="0.3">
      <c r="B9" s="9">
        <v>1921</v>
      </c>
      <c r="C9" s="35">
        <v>0.36811141182814883</v>
      </c>
      <c r="D9" s="35">
        <v>0.47274794310822449</v>
      </c>
      <c r="E9" s="36">
        <v>0.15914064506362674</v>
      </c>
      <c r="F9" s="28">
        <v>2.3131200183395797</v>
      </c>
      <c r="G9" s="29"/>
      <c r="H9" s="11">
        <v>28.354584449890414</v>
      </c>
      <c r="I9" s="69">
        <v>104.37646113649635</v>
      </c>
      <c r="J9" s="70">
        <v>26.809142952748282</v>
      </c>
      <c r="K9" s="70">
        <v>11.2809171496666</v>
      </c>
      <c r="L9" s="27">
        <v>93.095543986829739</v>
      </c>
      <c r="M9" s="10">
        <v>1921</v>
      </c>
      <c r="O9" s="37"/>
      <c r="P9" s="39"/>
      <c r="Q9" s="38"/>
      <c r="S9" s="68"/>
    </row>
    <row r="10" spans="2:19" ht="14.4" x14ac:dyDescent="0.3">
      <c r="B10" s="9">
        <v>1922</v>
      </c>
      <c r="C10" s="35">
        <v>0.3635607790759175</v>
      </c>
      <c r="D10" s="35">
        <v>0.46676748854674627</v>
      </c>
      <c r="E10" s="36">
        <v>0.16967173237733629</v>
      </c>
      <c r="F10" s="28">
        <v>2.1427304005324088</v>
      </c>
      <c r="G10" s="29"/>
      <c r="H10" s="11">
        <v>30.068955090081516</v>
      </c>
      <c r="I10" s="69">
        <v>109.31892738548811</v>
      </c>
      <c r="J10" s="70">
        <v>28.070421301244505</v>
      </c>
      <c r="K10" s="70">
        <v>12.754629252276137</v>
      </c>
      <c r="L10" s="27">
        <v>96.564298133211977</v>
      </c>
      <c r="M10" s="10">
        <v>1922</v>
      </c>
      <c r="O10" s="37"/>
      <c r="P10" s="39"/>
      <c r="Q10" s="38"/>
      <c r="S10" s="68"/>
    </row>
    <row r="11" spans="2:19" ht="14.4" x14ac:dyDescent="0.3">
      <c r="B11" s="9">
        <v>1923</v>
      </c>
      <c r="C11" s="35">
        <v>0.42397950165806308</v>
      </c>
      <c r="D11" s="35">
        <v>0.42591490158041462</v>
      </c>
      <c r="E11" s="36">
        <v>0.1501055967615223</v>
      </c>
      <c r="F11" s="28">
        <v>2.8245415947524815</v>
      </c>
      <c r="G11" s="29"/>
      <c r="H11" s="11">
        <v>35.793763947973261</v>
      </c>
      <c r="I11" s="69">
        <v>151.75822201128048</v>
      </c>
      <c r="J11" s="70">
        <v>30.490194898187248</v>
      </c>
      <c r="K11" s="70">
        <v>13.432110744378971</v>
      </c>
      <c r="L11" s="27">
        <v>138.32611126690151</v>
      </c>
      <c r="M11" s="10">
        <v>1923</v>
      </c>
      <c r="O11" s="37"/>
      <c r="P11" s="39"/>
      <c r="Q11" s="38"/>
    </row>
    <row r="12" spans="2:19" ht="14.4" x14ac:dyDescent="0.3">
      <c r="B12" s="9">
        <v>1924</v>
      </c>
      <c r="C12" s="35">
        <v>0.44693389758983038</v>
      </c>
      <c r="D12" s="35">
        <v>0.39723629846009911</v>
      </c>
      <c r="E12" s="36">
        <v>0.15582980395007051</v>
      </c>
      <c r="F12" s="28">
        <v>2.8680899690603003</v>
      </c>
      <c r="G12" s="29"/>
      <c r="H12" s="11">
        <v>41.875015940414769</v>
      </c>
      <c r="I12" s="69">
        <v>187.15364085885847</v>
      </c>
      <c r="J12" s="70">
        <v>33.26855266025602</v>
      </c>
      <c r="K12" s="70">
        <v>16.313438811002278</v>
      </c>
      <c r="L12" s="27">
        <v>170.8402020478562</v>
      </c>
      <c r="M12" s="10">
        <v>1924</v>
      </c>
      <c r="O12" s="37"/>
      <c r="P12" s="39"/>
    </row>
    <row r="13" spans="2:19" ht="14.4" x14ac:dyDescent="0.3">
      <c r="B13" s="9">
        <v>1925</v>
      </c>
      <c r="C13" s="35">
        <v>0.46203546470513057</v>
      </c>
      <c r="D13" s="35">
        <v>0.39132389143053792</v>
      </c>
      <c r="E13" s="36">
        <v>0.14664064386433151</v>
      </c>
      <c r="F13" s="28">
        <v>3.150800845723202</v>
      </c>
      <c r="G13" s="29"/>
      <c r="H13" s="11">
        <v>36.501004366591708</v>
      </c>
      <c r="I13" s="69">
        <v>168.647585147222</v>
      </c>
      <c r="J13" s="70">
        <v>28.567430139715448</v>
      </c>
      <c r="K13" s="70">
        <v>13.38132695502946</v>
      </c>
      <c r="L13" s="27">
        <v>155.26625819219254</v>
      </c>
      <c r="M13" s="10">
        <v>1925</v>
      </c>
      <c r="O13" s="37"/>
      <c r="P13" s="39"/>
    </row>
    <row r="14" spans="2:19" ht="14.4" x14ac:dyDescent="0.3">
      <c r="B14" s="9">
        <v>1926</v>
      </c>
      <c r="C14" s="35">
        <v>0.50551801052415524</v>
      </c>
      <c r="D14" s="35">
        <v>0.37396767394178854</v>
      </c>
      <c r="E14" s="36">
        <v>0.12051431553405624</v>
      </c>
      <c r="F14" s="28">
        <v>4.194671880132784</v>
      </c>
      <c r="G14" s="29"/>
      <c r="H14" s="11">
        <v>37.192196586818113</v>
      </c>
      <c r="I14" s="69">
        <v>188.01325225591569</v>
      </c>
      <c r="J14" s="70">
        <v>27.817358492716192</v>
      </c>
      <c r="K14" s="70">
        <v>11.205480287171119</v>
      </c>
      <c r="L14" s="27">
        <v>176.80777196874456</v>
      </c>
      <c r="M14" s="10">
        <v>1926</v>
      </c>
      <c r="O14" s="37"/>
      <c r="P14" s="39"/>
    </row>
    <row r="15" spans="2:19" ht="14.4" x14ac:dyDescent="0.3">
      <c r="B15" s="9">
        <v>1927</v>
      </c>
      <c r="C15" s="35">
        <v>0.43933301746609943</v>
      </c>
      <c r="D15" s="35">
        <v>0.40316373658502203</v>
      </c>
      <c r="E15" s="36">
        <v>0.15750324594887855</v>
      </c>
      <c r="F15" s="28">
        <v>2.7893584974667474</v>
      </c>
      <c r="G15" s="29"/>
      <c r="H15" s="11">
        <v>43.758044814184018</v>
      </c>
      <c r="I15" s="69">
        <v>192.24353866632265</v>
      </c>
      <c r="J15" s="70">
        <v>35.283313705882549</v>
      </c>
      <c r="K15" s="70">
        <v>17.230085236526186</v>
      </c>
      <c r="L15" s="27">
        <v>175.01345342979647</v>
      </c>
      <c r="M15" s="10">
        <v>1927</v>
      </c>
      <c r="O15" s="37"/>
      <c r="P15" s="39"/>
    </row>
    <row r="16" spans="2:19" ht="14.4" x14ac:dyDescent="0.3">
      <c r="B16" s="9">
        <v>1928</v>
      </c>
      <c r="C16" s="35">
        <v>0.48961103628950553</v>
      </c>
      <c r="D16" s="35">
        <v>0.37726390386912317</v>
      </c>
      <c r="E16" s="36">
        <v>0.1331250598413713</v>
      </c>
      <c r="F16" s="28">
        <v>3.6778277273483639</v>
      </c>
      <c r="G16" s="29"/>
      <c r="H16" s="11">
        <v>48.349486025648112</v>
      </c>
      <c r="I16" s="69">
        <v>236.72441957082535</v>
      </c>
      <c r="J16" s="70">
        <v>36.481031696203246</v>
      </c>
      <c r="K16" s="70">
        <v>16.091320551159875</v>
      </c>
      <c r="L16" s="27">
        <v>220.63309901966548</v>
      </c>
      <c r="M16" s="10">
        <v>1928</v>
      </c>
      <c r="O16" s="37"/>
      <c r="P16" s="39"/>
    </row>
    <row r="17" spans="2:16" ht="14.4" x14ac:dyDescent="0.3">
      <c r="B17" s="9">
        <v>1929</v>
      </c>
      <c r="C17" s="35">
        <v>0.4717530172343174</v>
      </c>
      <c r="D17" s="35">
        <v>0.41370524682769355</v>
      </c>
      <c r="E17" s="36">
        <v>0.11454173593798907</v>
      </c>
      <c r="F17" s="28">
        <v>4.1186124286584622</v>
      </c>
      <c r="G17" s="29"/>
      <c r="H17" s="11">
        <v>47.910331334721121</v>
      </c>
      <c r="I17" s="69">
        <v>226.01843363850548</v>
      </c>
      <c r="J17" s="70">
        <v>39.641510900854762</v>
      </c>
      <c r="K17" s="70">
        <v>13.719331301107974</v>
      </c>
      <c r="L17" s="27">
        <v>212.2991023373975</v>
      </c>
      <c r="M17" s="10">
        <v>1929</v>
      </c>
      <c r="O17" s="37"/>
      <c r="P17" s="39"/>
    </row>
    <row r="18" spans="2:16" ht="14.4" x14ac:dyDescent="0.3">
      <c r="B18" s="9">
        <v>1930</v>
      </c>
      <c r="C18" s="35">
        <v>0.37532997611539043</v>
      </c>
      <c r="D18" s="35">
        <v>0.49215265668560854</v>
      </c>
      <c r="E18" s="36">
        <v>0.13251736719900103</v>
      </c>
      <c r="F18" s="28">
        <v>2.832307825371736</v>
      </c>
      <c r="G18" s="29"/>
      <c r="H18" s="11">
        <v>39.520321398634941</v>
      </c>
      <c r="I18" s="69">
        <v>148.33161286622206</v>
      </c>
      <c r="J18" s="70">
        <v>38.900062338814578</v>
      </c>
      <c r="K18" s="70">
        <v>13.092822356513611</v>
      </c>
      <c r="L18" s="27">
        <v>135.23879050970845</v>
      </c>
      <c r="M18" s="10">
        <v>1930</v>
      </c>
      <c r="O18" s="37"/>
      <c r="P18" s="39"/>
    </row>
    <row r="19" spans="2:16" ht="14.4" x14ac:dyDescent="0.3">
      <c r="B19" s="9">
        <v>1931</v>
      </c>
      <c r="C19" s="35">
        <v>0.43476126615106792</v>
      </c>
      <c r="D19" s="35">
        <v>0.43273767968046095</v>
      </c>
      <c r="E19" s="36">
        <v>0.13250105416847116</v>
      </c>
      <c r="F19" s="28">
        <v>3.2811909979092082</v>
      </c>
      <c r="G19" s="29"/>
      <c r="H19" s="11">
        <v>42.930430726617537</v>
      </c>
      <c r="I19" s="69">
        <v>186.64488419114949</v>
      </c>
      <c r="J19" s="70">
        <v>37.155229960638479</v>
      </c>
      <c r="K19" s="70">
        <v>14.220818317958372</v>
      </c>
      <c r="L19" s="27">
        <v>172.42406587319113</v>
      </c>
      <c r="M19" s="10">
        <v>1931</v>
      </c>
      <c r="O19" s="37"/>
      <c r="P19" s="39"/>
    </row>
    <row r="20" spans="2:16" ht="14.4" x14ac:dyDescent="0.3">
      <c r="B20" s="9">
        <v>1932</v>
      </c>
      <c r="C20" s="35">
        <v>0.42753446506293902</v>
      </c>
      <c r="D20" s="35">
        <v>0.4358105115986784</v>
      </c>
      <c r="E20" s="36">
        <v>0.13665502333838259</v>
      </c>
      <c r="F20" s="28">
        <v>3.1285675024494801</v>
      </c>
      <c r="G20" s="29"/>
      <c r="H20" s="11">
        <v>49.623877393064589</v>
      </c>
      <c r="I20" s="69">
        <v>212.1591787559274</v>
      </c>
      <c r="J20" s="70">
        <v>43.253214788363138</v>
      </c>
      <c r="K20" s="70">
        <v>16.953380308225693</v>
      </c>
      <c r="L20" s="27">
        <v>195.20579844770171</v>
      </c>
      <c r="M20" s="10">
        <v>1932</v>
      </c>
      <c r="O20" s="37"/>
      <c r="P20" s="39"/>
    </row>
    <row r="21" spans="2:16" ht="14.4" x14ac:dyDescent="0.3">
      <c r="B21" s="9">
        <v>1933</v>
      </c>
      <c r="C21" s="35">
        <v>0.4707375345881375</v>
      </c>
      <c r="D21" s="35">
        <v>0.38280170752874804</v>
      </c>
      <c r="E21" s="36">
        <v>0.14646075788311447</v>
      </c>
      <c r="F21" s="28">
        <v>3.214086431013949</v>
      </c>
      <c r="G21" s="29"/>
      <c r="H21" s="11">
        <v>50.599559740854957</v>
      </c>
      <c r="I21" s="69">
        <v>238.19112003655238</v>
      </c>
      <c r="J21" s="70">
        <v>38.739195738004348</v>
      </c>
      <c r="K21" s="70">
        <v>18.527124670493858</v>
      </c>
      <c r="L21" s="27">
        <v>219.66399536605851</v>
      </c>
      <c r="M21" s="10">
        <v>1933</v>
      </c>
      <c r="O21" s="37"/>
      <c r="P21" s="39"/>
    </row>
    <row r="22" spans="2:16" ht="14.4" x14ac:dyDescent="0.3">
      <c r="B22" s="9">
        <v>1934</v>
      </c>
      <c r="C22" s="35">
        <v>0.47252943902998434</v>
      </c>
      <c r="D22" s="35">
        <v>0.38125169122603109</v>
      </c>
      <c r="E22" s="36">
        <v>0.14621886974398457</v>
      </c>
      <c r="F22" s="28">
        <v>3.2316584026216231</v>
      </c>
      <c r="G22" s="29"/>
      <c r="H22" s="11">
        <v>56.62873988508489</v>
      </c>
      <c r="I22" s="69">
        <v>267.58746690874062</v>
      </c>
      <c r="J22" s="70">
        <v>43.179605706375234</v>
      </c>
      <c r="K22" s="70">
        <v>20.700475852558025</v>
      </c>
      <c r="L22" s="27">
        <v>246.88699105618261</v>
      </c>
      <c r="M22" s="10">
        <v>1934</v>
      </c>
      <c r="O22" s="37"/>
      <c r="P22" s="39"/>
    </row>
    <row r="23" spans="2:16" ht="14.4" x14ac:dyDescent="0.3">
      <c r="B23" s="9">
        <v>1935</v>
      </c>
      <c r="C23" s="35">
        <v>0.42525421441227607</v>
      </c>
      <c r="D23" s="35">
        <v>0.42601000930229255</v>
      </c>
      <c r="E23" s="36">
        <v>0.14873577628543139</v>
      </c>
      <c r="F23" s="28">
        <v>2.8591252557568394</v>
      </c>
      <c r="G23" s="29"/>
      <c r="H23" s="11">
        <v>58.747118927886191</v>
      </c>
      <c r="I23" s="69">
        <v>249.82459908662796</v>
      </c>
      <c r="J23" s="70">
        <v>50.053721361903364</v>
      </c>
      <c r="K23" s="70">
        <v>21.84449584567928</v>
      </c>
      <c r="L23" s="27">
        <v>227.98010324094867</v>
      </c>
      <c r="M23" s="10">
        <v>1935</v>
      </c>
      <c r="O23" s="37"/>
      <c r="P23" s="39"/>
    </row>
    <row r="24" spans="2:16" ht="14.4" x14ac:dyDescent="0.3">
      <c r="B24" s="9">
        <v>1936</v>
      </c>
      <c r="C24" s="35">
        <v>0.43819182792206679</v>
      </c>
      <c r="D24" s="35">
        <v>0.43513318414130564</v>
      </c>
      <c r="E24" s="36">
        <v>0.12667498793662757</v>
      </c>
      <c r="F24" s="28">
        <v>3.4591819194905593</v>
      </c>
      <c r="G24" s="29"/>
      <c r="H24" s="11">
        <v>60.677847818037996</v>
      </c>
      <c r="I24" s="69">
        <v>265.88537049763062</v>
      </c>
      <c r="J24" s="70">
        <v>52.805890255808897</v>
      </c>
      <c r="K24" s="70">
        <v>19.215914100926216</v>
      </c>
      <c r="L24" s="27">
        <v>246.66945639670439</v>
      </c>
      <c r="M24" s="10">
        <v>1936</v>
      </c>
      <c r="O24" s="37"/>
      <c r="P24" s="39"/>
    </row>
    <row r="25" spans="2:16" ht="14.4" x14ac:dyDescent="0.3">
      <c r="B25" s="9">
        <v>1937</v>
      </c>
      <c r="C25" s="35">
        <v>0.489862224058559</v>
      </c>
      <c r="D25" s="35">
        <v>0.39651385031229108</v>
      </c>
      <c r="E25" s="36">
        <v>0.11362392562914984</v>
      </c>
      <c r="F25" s="28">
        <v>4.3112594583062576</v>
      </c>
      <c r="G25" s="29"/>
      <c r="H25" s="11">
        <v>63.485608421536384</v>
      </c>
      <c r="I25" s="69">
        <v>310.99201337084594</v>
      </c>
      <c r="J25" s="70">
        <v>50.34584606928361</v>
      </c>
      <c r="K25" s="70">
        <v>18.033710124524948</v>
      </c>
      <c r="L25" s="27">
        <v>292.95830324632101</v>
      </c>
      <c r="M25" s="10">
        <v>1937</v>
      </c>
      <c r="O25" s="37"/>
      <c r="P25" s="39"/>
    </row>
    <row r="26" spans="2:16" ht="14.4" x14ac:dyDescent="0.3">
      <c r="B26" s="9">
        <v>1938</v>
      </c>
      <c r="C26" s="35">
        <v>0.36544592770235668</v>
      </c>
      <c r="D26" s="35">
        <v>0.48441902229532918</v>
      </c>
      <c r="E26" s="36">
        <v>0.15013505000231409</v>
      </c>
      <c r="F26" s="28">
        <v>2.4341146700702061</v>
      </c>
      <c r="G26" s="29"/>
      <c r="H26" s="11">
        <v>54.491257644434747</v>
      </c>
      <c r="I26" s="69">
        <v>199.13608201538588</v>
      </c>
      <c r="J26" s="70">
        <v>52.793203503519926</v>
      </c>
      <c r="K26" s="70">
        <v>20.452619227840472</v>
      </c>
      <c r="L26" s="27">
        <v>178.68346278754541</v>
      </c>
      <c r="M26" s="10">
        <v>1938</v>
      </c>
      <c r="O26" s="37"/>
      <c r="P26" s="39"/>
    </row>
    <row r="27" spans="2:16" ht="14.4" x14ac:dyDescent="0.3">
      <c r="B27" s="9">
        <v>1939</v>
      </c>
      <c r="C27" s="35">
        <v>0.50310046279329534</v>
      </c>
      <c r="D27" s="35">
        <v>0.37845365469854542</v>
      </c>
      <c r="E27" s="36">
        <v>0.11844588250815923</v>
      </c>
      <c r="F27" s="28">
        <v>4.2475133127454976</v>
      </c>
      <c r="G27" s="29"/>
      <c r="H27" s="11">
        <v>62.88869148547461</v>
      </c>
      <c r="I27" s="69">
        <v>316.39329790807051</v>
      </c>
      <c r="J27" s="70">
        <v>47.600910263774324</v>
      </c>
      <c r="K27" s="70">
        <v>18.622266406950995</v>
      </c>
      <c r="L27" s="27">
        <v>297.77103150111952</v>
      </c>
      <c r="M27" s="10">
        <v>1939</v>
      </c>
      <c r="O27" s="37"/>
      <c r="P27" s="39"/>
    </row>
    <row r="28" spans="2:16" ht="14.4" x14ac:dyDescent="0.3">
      <c r="B28" s="9">
        <v>1940</v>
      </c>
      <c r="C28" s="35">
        <v>0.44054760066144133</v>
      </c>
      <c r="D28" s="35">
        <v>0.42219319011282852</v>
      </c>
      <c r="E28" s="36">
        <v>0.13725920922573023</v>
      </c>
      <c r="F28" s="28">
        <v>3.2096032255069811</v>
      </c>
      <c r="G28" s="29"/>
      <c r="H28" s="11">
        <v>66.65901294577543</v>
      </c>
      <c r="I28" s="69">
        <v>293.66468215721324</v>
      </c>
      <c r="J28" s="70">
        <v>56.285962650698529</v>
      </c>
      <c r="K28" s="70">
        <v>22.873908511762124</v>
      </c>
      <c r="L28" s="27">
        <v>270.79077364545111</v>
      </c>
      <c r="M28" s="10">
        <v>1940</v>
      </c>
      <c r="O28" s="37"/>
      <c r="P28" s="39"/>
    </row>
    <row r="29" spans="2:16" ht="14.4" x14ac:dyDescent="0.3">
      <c r="B29" s="9">
        <v>1941</v>
      </c>
      <c r="C29" s="35">
        <v>0.47950340001237624</v>
      </c>
      <c r="D29" s="35">
        <v>0.40011750912157173</v>
      </c>
      <c r="E29" s="36">
        <v>0.12037909086605203</v>
      </c>
      <c r="F29" s="28">
        <v>3.9832781304680913</v>
      </c>
      <c r="G29" s="29"/>
      <c r="H29" s="11">
        <v>69.769689066088759</v>
      </c>
      <c r="I29" s="69">
        <v>334.54803124995868</v>
      </c>
      <c r="J29" s="70">
        <v>55.832148402619985</v>
      </c>
      <c r="K29" s="70">
        <v>20.997029349457236</v>
      </c>
      <c r="L29" s="27">
        <v>313.55100190050143</v>
      </c>
      <c r="M29" s="10">
        <v>1941</v>
      </c>
      <c r="O29" s="37"/>
      <c r="P29" s="39"/>
    </row>
    <row r="30" spans="2:16" ht="14.4" x14ac:dyDescent="0.3">
      <c r="B30" s="9">
        <v>1942</v>
      </c>
      <c r="C30" s="35">
        <v>0.4907098089556694</v>
      </c>
      <c r="D30" s="35">
        <v>0.39090579045290474</v>
      </c>
      <c r="E30" s="36">
        <v>0.11838440059142585</v>
      </c>
      <c r="F30" s="28">
        <v>4.1450546398357968</v>
      </c>
      <c r="G30" s="29"/>
      <c r="H30" s="11">
        <v>66.667486051522005</v>
      </c>
      <c r="I30" s="69">
        <v>327.14389343897113</v>
      </c>
      <c r="J30" s="70">
        <v>52.121412664956424</v>
      </c>
      <c r="K30" s="70">
        <v>19.730975937866688</v>
      </c>
      <c r="L30" s="27">
        <v>307.41291750110446</v>
      </c>
      <c r="M30" s="10">
        <v>1942</v>
      </c>
      <c r="O30" s="37"/>
      <c r="P30" s="39"/>
    </row>
    <row r="31" spans="2:16" ht="14.4" x14ac:dyDescent="0.3">
      <c r="B31" s="9">
        <v>1943</v>
      </c>
      <c r="C31" s="35">
        <v>0.4559185388909987</v>
      </c>
      <c r="D31" s="35">
        <v>0.42868297950240108</v>
      </c>
      <c r="E31" s="36">
        <v>0.11539848160660017</v>
      </c>
      <c r="F31" s="28">
        <v>3.9508192182740349</v>
      </c>
      <c r="G31" s="29"/>
      <c r="H31" s="11">
        <v>54.767479032348049</v>
      </c>
      <c r="I31" s="69">
        <v>249.69509019171528</v>
      </c>
      <c r="J31" s="70">
        <v>46.955772182844477</v>
      </c>
      <c r="K31" s="70">
        <v>15.800209804385691</v>
      </c>
      <c r="L31" s="27">
        <v>233.89488038732958</v>
      </c>
      <c r="M31" s="10">
        <v>1943</v>
      </c>
      <c r="O31" s="37"/>
      <c r="P31" s="39"/>
    </row>
    <row r="32" spans="2:16" ht="14.4" x14ac:dyDescent="0.3">
      <c r="B32" s="9">
        <v>1944</v>
      </c>
      <c r="C32" s="35">
        <v>0.44213192881760871</v>
      </c>
      <c r="D32" s="35">
        <v>0.45794083442002131</v>
      </c>
      <c r="E32" s="36">
        <v>9.9927236762370017E-2</v>
      </c>
      <c r="F32" s="28">
        <v>4.4245387258031741</v>
      </c>
      <c r="G32" s="29"/>
      <c r="H32" s="11">
        <v>50.949394385449118</v>
      </c>
      <c r="I32" s="69">
        <v>225.26354011727662</v>
      </c>
      <c r="J32" s="70">
        <v>46.663616356134639</v>
      </c>
      <c r="K32" s="70">
        <v>12.728080489135349</v>
      </c>
      <c r="L32" s="27">
        <v>212.53545962814127</v>
      </c>
      <c r="M32" s="10">
        <v>1944</v>
      </c>
      <c r="O32" s="37"/>
      <c r="P32" s="39"/>
    </row>
    <row r="33" spans="2:16" ht="14.4" x14ac:dyDescent="0.3">
      <c r="B33" s="9">
        <v>1945</v>
      </c>
      <c r="C33" s="35">
        <v>0.47599721083025448</v>
      </c>
      <c r="D33" s="35">
        <v>0.42313166820354242</v>
      </c>
      <c r="E33" s="36">
        <v>0.1008711209662031</v>
      </c>
      <c r="F33" s="28">
        <v>4.7188650851787157</v>
      </c>
      <c r="G33" s="29"/>
      <c r="H33" s="11">
        <v>64.017313363358397</v>
      </c>
      <c r="I33" s="69">
        <v>304.72062605804973</v>
      </c>
      <c r="J33" s="70">
        <v>54.175505194693535</v>
      </c>
      <c r="K33" s="70">
        <v>16.143745400516636</v>
      </c>
      <c r="L33" s="27">
        <v>288.57688065753308</v>
      </c>
      <c r="M33" s="10">
        <v>1945</v>
      </c>
      <c r="O33" s="37"/>
      <c r="P33" s="39"/>
    </row>
    <row r="34" spans="2:16" ht="14.4" x14ac:dyDescent="0.3">
      <c r="B34" s="9">
        <v>1946</v>
      </c>
      <c r="C34" s="35">
        <v>0.45216382557144941</v>
      </c>
      <c r="D34" s="35">
        <v>0.43046818316799496</v>
      </c>
      <c r="E34" s="36">
        <v>0.11736799126055564</v>
      </c>
      <c r="F34" s="28">
        <v>3.8525310070924768</v>
      </c>
      <c r="G34" s="29"/>
      <c r="H34" s="11">
        <v>62.130400106915673</v>
      </c>
      <c r="I34" s="69">
        <v>280.93119396627782</v>
      </c>
      <c r="J34" s="70">
        <v>53.490320907049181</v>
      </c>
      <c r="K34" s="70">
        <v>18.230300641908258</v>
      </c>
      <c r="L34" s="27">
        <v>262.70089332436953</v>
      </c>
      <c r="M34" s="10">
        <v>1946</v>
      </c>
      <c r="O34" s="37"/>
      <c r="P34" s="39"/>
    </row>
    <row r="35" spans="2:16" ht="14.4" x14ac:dyDescent="0.3">
      <c r="B35" s="9">
        <v>1947</v>
      </c>
      <c r="C35" s="35">
        <v>0.49594614336204351</v>
      </c>
      <c r="D35" s="35">
        <v>0.38363745326283261</v>
      </c>
      <c r="E35" s="36">
        <v>0.1204164033751238</v>
      </c>
      <c r="F35" s="28">
        <v>4.118592894832287</v>
      </c>
      <c r="G35" s="29"/>
      <c r="H35" s="11">
        <v>64.229282526906161</v>
      </c>
      <c r="I35" s="69">
        <v>318.54264960130195</v>
      </c>
      <c r="J35" s="70">
        <v>49.281516747042467</v>
      </c>
      <c r="K35" s="70">
        <v>19.335647983136806</v>
      </c>
      <c r="L35" s="27">
        <v>299.20700161816512</v>
      </c>
      <c r="M35" s="10">
        <v>1947</v>
      </c>
      <c r="O35" s="37"/>
      <c r="P35" s="39"/>
    </row>
    <row r="36" spans="2:16" ht="14.4" x14ac:dyDescent="0.3">
      <c r="B36" s="9">
        <v>1948</v>
      </c>
      <c r="C36" s="35">
        <v>0.49260887049529517</v>
      </c>
      <c r="D36" s="35">
        <v>0.3834079595649007</v>
      </c>
      <c r="E36" s="36">
        <v>0.12398316993980418</v>
      </c>
      <c r="F36" s="28">
        <v>3.9731914479559176</v>
      </c>
      <c r="G36" s="29"/>
      <c r="H36" s="11">
        <v>64.124281413004752</v>
      </c>
      <c r="I36" s="69">
        <v>315.88189838182717</v>
      </c>
      <c r="J36" s="70">
        <v>49.171519790251281</v>
      </c>
      <c r="K36" s="70">
        <v>19.875829199240986</v>
      </c>
      <c r="L36" s="27">
        <v>296.0060691825862</v>
      </c>
      <c r="M36" s="10">
        <v>1948</v>
      </c>
      <c r="O36" s="37"/>
      <c r="P36" s="39"/>
    </row>
    <row r="37" spans="2:16" ht="14.4" x14ac:dyDescent="0.3">
      <c r="B37" s="9">
        <v>1949</v>
      </c>
      <c r="C37" s="35">
        <v>0.48894670050778821</v>
      </c>
      <c r="D37" s="35">
        <v>0.39214958517622583</v>
      </c>
      <c r="E37" s="36">
        <v>0.11890371431598595</v>
      </c>
      <c r="F37" s="28">
        <v>4.1121230175233645</v>
      </c>
      <c r="G37" s="29"/>
      <c r="H37" s="11">
        <v>71.918995337649307</v>
      </c>
      <c r="I37" s="69">
        <v>351.64555474178633</v>
      </c>
      <c r="J37" s="70">
        <v>56.406008375900193</v>
      </c>
      <c r="K37" s="70">
        <v>21.378589188801449</v>
      </c>
      <c r="L37" s="27">
        <v>330.26696555298486</v>
      </c>
      <c r="M37" s="10">
        <v>1949</v>
      </c>
      <c r="O37" s="37"/>
      <c r="P37" s="39"/>
    </row>
    <row r="38" spans="2:16" ht="14.4" x14ac:dyDescent="0.3">
      <c r="B38" s="9">
        <v>1950</v>
      </c>
      <c r="C38" s="35">
        <v>0.54593561729386686</v>
      </c>
      <c r="D38" s="35">
        <v>0.33543902639680379</v>
      </c>
      <c r="E38" s="36">
        <v>0.11862535630932938</v>
      </c>
      <c r="F38" s="28">
        <v>4.6021831611639286</v>
      </c>
      <c r="G38" s="29"/>
      <c r="H38" s="11">
        <v>69.094434393763038</v>
      </c>
      <c r="I38" s="69">
        <v>377.21112692329609</v>
      </c>
      <c r="J38" s="70">
        <v>46.353939604963415</v>
      </c>
      <c r="K38" s="70">
        <v>20.490879747379307</v>
      </c>
      <c r="L38" s="27">
        <v>356.72024717591677</v>
      </c>
      <c r="M38" s="10">
        <v>1950</v>
      </c>
      <c r="O38" s="37"/>
      <c r="P38" s="39"/>
    </row>
    <row r="39" spans="2:16" ht="14.4" x14ac:dyDescent="0.3">
      <c r="B39" s="9">
        <v>1951</v>
      </c>
      <c r="C39" s="35">
        <v>0.48907150789728782</v>
      </c>
      <c r="D39" s="35">
        <v>0.39493316648834043</v>
      </c>
      <c r="E39" s="36">
        <v>0.11599532561437174</v>
      </c>
      <c r="F39" s="28">
        <v>4.2163035907430757</v>
      </c>
      <c r="G39" s="33"/>
      <c r="H39" s="11">
        <v>65.26748948492839</v>
      </c>
      <c r="I39" s="69">
        <v>319.20469499064302</v>
      </c>
      <c r="J39" s="70">
        <v>51.552592582054466</v>
      </c>
      <c r="K39" s="70">
        <v>18.926809237092129</v>
      </c>
      <c r="L39" s="27">
        <v>300.27788575355089</v>
      </c>
      <c r="M39" s="10">
        <v>1951</v>
      </c>
      <c r="O39" s="37"/>
      <c r="P39" s="39"/>
    </row>
    <row r="40" spans="2:16" ht="14.4" x14ac:dyDescent="0.3">
      <c r="B40" s="9">
        <v>1952</v>
      </c>
      <c r="C40" s="35">
        <v>0.45406018915420465</v>
      </c>
      <c r="D40" s="35">
        <v>0.4247519351872111</v>
      </c>
      <c r="E40" s="36">
        <v>0.12118787565858427</v>
      </c>
      <c r="F40" s="28">
        <v>3.7467460064520206</v>
      </c>
      <c r="G40" s="33"/>
      <c r="H40" s="11">
        <v>63.384948345643245</v>
      </c>
      <c r="I40" s="69">
        <v>287.80581635352263</v>
      </c>
      <c r="J40" s="70">
        <v>53.845758943106766</v>
      </c>
      <c r="K40" s="70">
        <v>19.203718096844</v>
      </c>
      <c r="L40" s="27">
        <v>268.60209825667863</v>
      </c>
      <c r="M40" s="10">
        <v>1952</v>
      </c>
      <c r="O40" s="37"/>
      <c r="P40" s="39"/>
    </row>
    <row r="41" spans="2:16" ht="14.4" x14ac:dyDescent="0.3">
      <c r="B41" s="9">
        <v>1953</v>
      </c>
      <c r="C41" s="35">
        <v>0.52275826738320874</v>
      </c>
      <c r="D41" s="35">
        <v>0.35792145805671038</v>
      </c>
      <c r="E41" s="36">
        <v>0.11932027456008085</v>
      </c>
      <c r="F41" s="28">
        <v>4.3811353042100691</v>
      </c>
      <c r="G41" s="33"/>
      <c r="H41" s="11">
        <v>70.864605816867609</v>
      </c>
      <c r="I41" s="69">
        <v>370.45058555619767</v>
      </c>
      <c r="J41" s="70">
        <v>50.727926077174587</v>
      </c>
      <c r="K41" s="70">
        <v>21.138960556651362</v>
      </c>
      <c r="L41" s="27">
        <v>349.31162499954632</v>
      </c>
      <c r="M41" s="10">
        <v>1953</v>
      </c>
      <c r="O41" s="37"/>
      <c r="P41" s="39"/>
    </row>
    <row r="42" spans="2:16" ht="14.4" x14ac:dyDescent="0.3">
      <c r="B42" s="9">
        <v>1954</v>
      </c>
      <c r="C42" s="35">
        <v>0.58822165028464068</v>
      </c>
      <c r="D42" s="35">
        <v>0.31326878794946894</v>
      </c>
      <c r="E42" s="36">
        <v>9.8509561765890361E-2</v>
      </c>
      <c r="F42" s="28">
        <v>5.9712137557018004</v>
      </c>
      <c r="G42" s="33"/>
      <c r="H42" s="11">
        <v>76.605125327885773</v>
      </c>
      <c r="I42" s="69">
        <v>450.60793240630693</v>
      </c>
      <c r="J42" s="70">
        <v>47.995989524367879</v>
      </c>
      <c r="K42" s="70">
        <v>18.865843312677839</v>
      </c>
      <c r="L42" s="27">
        <v>431.74208909362909</v>
      </c>
      <c r="M42" s="10">
        <v>1954</v>
      </c>
      <c r="O42" s="37"/>
      <c r="P42" s="39"/>
    </row>
    <row r="43" spans="2:16" ht="14.4" x14ac:dyDescent="0.3">
      <c r="B43" s="9">
        <v>1955</v>
      </c>
      <c r="C43" s="35">
        <v>0.51239228712743634</v>
      </c>
      <c r="D43" s="35">
        <v>0.37526497706551765</v>
      </c>
      <c r="E43" s="36">
        <v>0.11234273580704603</v>
      </c>
      <c r="F43" s="28">
        <v>4.5609739111881193</v>
      </c>
      <c r="G43" s="33"/>
      <c r="H43" s="11">
        <v>71.17421611092611</v>
      </c>
      <c r="I43" s="69">
        <v>364.69119377579858</v>
      </c>
      <c r="J43" s="70">
        <v>53.418381153045765</v>
      </c>
      <c r="K43" s="70">
        <v>19.989765392058427</v>
      </c>
      <c r="L43" s="27">
        <v>344.70142838374016</v>
      </c>
      <c r="M43" s="10">
        <v>1955</v>
      </c>
      <c r="O43" s="37"/>
      <c r="P43" s="39"/>
    </row>
    <row r="44" spans="2:16" ht="14.4" x14ac:dyDescent="0.3">
      <c r="B44" s="9">
        <v>1956</v>
      </c>
      <c r="C44" s="35">
        <v>0.54865258376452519</v>
      </c>
      <c r="D44" s="35">
        <v>0.34837012510001936</v>
      </c>
      <c r="E44" s="36">
        <v>0.10297729113545545</v>
      </c>
      <c r="F44" s="28">
        <v>5.3278987795749284</v>
      </c>
      <c r="G44" s="33"/>
      <c r="H44" s="11">
        <v>76.953520539958888</v>
      </c>
      <c r="I44" s="69">
        <v>422.20747874024897</v>
      </c>
      <c r="J44" s="70">
        <v>53.616615154784775</v>
      </c>
      <c r="K44" s="70">
        <v>19.811162721353995</v>
      </c>
      <c r="L44" s="27">
        <v>402.39631601889499</v>
      </c>
      <c r="M44" s="10">
        <v>1956</v>
      </c>
      <c r="O44" s="37"/>
      <c r="P44" s="39"/>
    </row>
    <row r="45" spans="2:16" ht="14.4" x14ac:dyDescent="0.3">
      <c r="B45" s="9">
        <v>1957</v>
      </c>
      <c r="C45" s="35">
        <v>0.56020530520785849</v>
      </c>
      <c r="D45" s="35">
        <v>0.33909011147072515</v>
      </c>
      <c r="E45" s="36">
        <v>0.10070458332141635</v>
      </c>
      <c r="F45" s="28">
        <v>5.5628580818398792</v>
      </c>
      <c r="G45" s="33"/>
      <c r="H45" s="11">
        <v>81.385774188304012</v>
      </c>
      <c r="I45" s="69">
        <v>455.92742468736702</v>
      </c>
      <c r="J45" s="70">
        <v>55.194222483286545</v>
      </c>
      <c r="K45" s="70">
        <v>20.489801194810092</v>
      </c>
      <c r="L45" s="27">
        <v>435.43762349255695</v>
      </c>
      <c r="M45" s="10">
        <v>1957</v>
      </c>
      <c r="O45" s="37"/>
      <c r="P45" s="39"/>
    </row>
    <row r="46" spans="2:16" ht="14.4" x14ac:dyDescent="0.3">
      <c r="B46" s="9">
        <v>1958</v>
      </c>
      <c r="C46" s="35">
        <v>0.52981975561563965</v>
      </c>
      <c r="D46" s="35">
        <v>0.36111646323057323</v>
      </c>
      <c r="E46" s="36">
        <v>0.10906378115378712</v>
      </c>
      <c r="F46" s="28">
        <v>4.8578891178232571</v>
      </c>
      <c r="G46" s="33"/>
      <c r="H46" s="11">
        <v>72.744475875950059</v>
      </c>
      <c r="I46" s="69">
        <v>385.41460430983653</v>
      </c>
      <c r="J46" s="70">
        <v>52.538455695769677</v>
      </c>
      <c r="K46" s="70">
        <v>19.834468992703908</v>
      </c>
      <c r="L46" s="27">
        <v>365.5801353171326</v>
      </c>
      <c r="M46" s="10">
        <v>1958</v>
      </c>
      <c r="O46" s="37"/>
      <c r="P46" s="39"/>
    </row>
    <row r="47" spans="2:16" ht="14.4" x14ac:dyDescent="0.3">
      <c r="B47" s="9">
        <v>1959</v>
      </c>
      <c r="C47" s="35">
        <v>0.5222052549205547</v>
      </c>
      <c r="D47" s="35">
        <v>0.36914706342122672</v>
      </c>
      <c r="E47" s="36">
        <v>0.10864768165821861</v>
      </c>
      <c r="F47" s="28">
        <v>4.8064095519616883</v>
      </c>
      <c r="G47" s="33"/>
      <c r="H47" s="11">
        <v>76.245350854402545</v>
      </c>
      <c r="I47" s="69">
        <v>398.15722879430416</v>
      </c>
      <c r="J47" s="70">
        <v>56.291494734847639</v>
      </c>
      <c r="K47" s="70">
        <v>20.709701518870784</v>
      </c>
      <c r="L47" s="27">
        <v>377.4475272754334</v>
      </c>
      <c r="M47" s="10">
        <v>1959</v>
      </c>
      <c r="O47" s="37"/>
      <c r="P47" s="39"/>
    </row>
    <row r="48" spans="2:16" ht="14.4" x14ac:dyDescent="0.3">
      <c r="B48" s="9">
        <v>1960</v>
      </c>
      <c r="C48" s="35">
        <v>0.49813591065679358</v>
      </c>
      <c r="D48" s="35">
        <v>0.39216830855228779</v>
      </c>
      <c r="E48" s="36">
        <v>0.10969578079091871</v>
      </c>
      <c r="F48" s="28">
        <v>4.5410671865880214</v>
      </c>
      <c r="G48" s="33"/>
      <c r="H48" s="11">
        <v>78.984385694862596</v>
      </c>
      <c r="I48" s="69">
        <v>393.44958895777796</v>
      </c>
      <c r="J48" s="70">
        <v>61.950345879991559</v>
      </c>
      <c r="K48" s="70">
        <v>21.660634647722556</v>
      </c>
      <c r="L48" s="27">
        <v>371.78895431005543</v>
      </c>
      <c r="M48" s="10">
        <v>1960</v>
      </c>
      <c r="O48" s="37"/>
      <c r="P48" s="39"/>
    </row>
    <row r="49" spans="2:16" ht="14.4" x14ac:dyDescent="0.3">
      <c r="B49" s="9">
        <v>1961</v>
      </c>
      <c r="C49" s="35">
        <v>0.52609672952208064</v>
      </c>
      <c r="D49" s="35">
        <v>0.36759909985243272</v>
      </c>
      <c r="E49" s="36">
        <v>0.10630417062548664</v>
      </c>
      <c r="F49" s="28">
        <v>4.9489754393130827</v>
      </c>
      <c r="G49" s="33"/>
      <c r="H49" s="11">
        <v>83.421732054183252</v>
      </c>
      <c r="I49" s="69">
        <v>438.87900404773131</v>
      </c>
      <c r="J49" s="70">
        <v>61.331507222497194</v>
      </c>
      <c r="K49" s="70">
        <v>22.170195095403809</v>
      </c>
      <c r="L49" s="27">
        <v>416.7088089523275</v>
      </c>
      <c r="M49" s="10">
        <v>1961</v>
      </c>
      <c r="O49" s="37"/>
      <c r="P49" s="39"/>
    </row>
    <row r="50" spans="2:16" ht="14.4" x14ac:dyDescent="0.3">
      <c r="B50" s="9">
        <v>1962</v>
      </c>
      <c r="C50" s="35">
        <v>0.52154158814246276</v>
      </c>
      <c r="D50" s="35">
        <v>0.37265803435981815</v>
      </c>
      <c r="E50" s="36">
        <v>0.10580037749771912</v>
      </c>
      <c r="F50" s="28">
        <v>4.9294870252585472</v>
      </c>
      <c r="G50" s="33"/>
      <c r="H50" s="11">
        <v>88.003106314942073</v>
      </c>
      <c r="I50" s="69">
        <v>458.97279828964884</v>
      </c>
      <c r="J50" s="70">
        <v>65.59012923376882</v>
      </c>
      <c r="K50" s="70">
        <v>23.276904672731952</v>
      </c>
      <c r="L50" s="27">
        <v>435.69589361691686</v>
      </c>
      <c r="M50" s="10">
        <v>1962</v>
      </c>
      <c r="O50" s="37"/>
      <c r="P50" s="39"/>
    </row>
    <row r="51" spans="2:16" ht="14.4" x14ac:dyDescent="0.3">
      <c r="B51" s="9">
        <v>1963</v>
      </c>
      <c r="C51" s="35">
        <v>0.4565085868229648</v>
      </c>
      <c r="D51" s="35">
        <v>0.42646033049416759</v>
      </c>
      <c r="E51" s="36">
        <v>0.1170310826828676</v>
      </c>
      <c r="F51" s="28">
        <v>3.9007465056101198</v>
      </c>
      <c r="G51" s="33"/>
      <c r="H51" s="11">
        <v>88.535181583280519</v>
      </c>
      <c r="I51" s="69">
        <v>404.17070628697968</v>
      </c>
      <c r="J51" s="70">
        <v>75.513485596733901</v>
      </c>
      <c r="K51" s="70">
        <v>25.903420390538997</v>
      </c>
      <c r="L51" s="27">
        <v>378.26728589644068</v>
      </c>
      <c r="M51" s="10">
        <v>1963</v>
      </c>
      <c r="O51" s="37"/>
      <c r="P51" s="39"/>
    </row>
    <row r="52" spans="2:16" ht="14.4" x14ac:dyDescent="0.3">
      <c r="B52" s="9">
        <v>1964</v>
      </c>
      <c r="C52" s="35">
        <v>0.52118099775763849</v>
      </c>
      <c r="D52" s="35">
        <v>0.3778328931563224</v>
      </c>
      <c r="E52" s="36">
        <v>0.10098610908603912</v>
      </c>
      <c r="F52" s="28">
        <v>5.1609176992213612</v>
      </c>
      <c r="G52" s="33"/>
      <c r="H52" s="11">
        <v>92.560886581419027</v>
      </c>
      <c r="I52" s="69">
        <v>482.40975221835583</v>
      </c>
      <c r="J52" s="70">
        <v>69.94509514034354</v>
      </c>
      <c r="K52" s="70">
        <v>23.368409473529191</v>
      </c>
      <c r="L52" s="27">
        <v>459.04134274482664</v>
      </c>
      <c r="M52" s="10">
        <v>1964</v>
      </c>
      <c r="O52" s="37"/>
      <c r="P52" s="39"/>
    </row>
    <row r="53" spans="2:16" ht="14.4" x14ac:dyDescent="0.3">
      <c r="B53" s="9">
        <v>1965</v>
      </c>
      <c r="C53" s="35">
        <v>0.51088686137464145</v>
      </c>
      <c r="D53" s="35">
        <v>0.3819169092392572</v>
      </c>
      <c r="E53" s="36">
        <v>0.10719622938610134</v>
      </c>
      <c r="F53" s="28">
        <v>4.7659032813040447</v>
      </c>
      <c r="G53" s="33"/>
      <c r="H53" s="11">
        <v>93.70883782158711</v>
      </c>
      <c r="I53" s="69">
        <v>478.74614037735927</v>
      </c>
      <c r="J53" s="70">
        <v>71.577979418446716</v>
      </c>
      <c r="K53" s="70">
        <v>25.113085186569553</v>
      </c>
      <c r="L53" s="27">
        <v>453.63305519078972</v>
      </c>
      <c r="M53" s="10">
        <v>1965</v>
      </c>
      <c r="O53" s="37"/>
      <c r="P53" s="39"/>
    </row>
    <row r="54" spans="2:16" ht="14.4" x14ac:dyDescent="0.3">
      <c r="B54" s="9">
        <v>1966</v>
      </c>
      <c r="C54" s="35">
        <v>0.5375658969510736</v>
      </c>
      <c r="D54" s="35">
        <v>0.36123137495964586</v>
      </c>
      <c r="E54" s="36">
        <v>0.10120272808928057</v>
      </c>
      <c r="F54" s="28">
        <v>5.3117727861726758</v>
      </c>
      <c r="G54" s="33"/>
      <c r="H54" s="11">
        <v>94.210954302788181</v>
      </c>
      <c r="I54" s="69">
        <v>506.44596152394928</v>
      </c>
      <c r="J54" s="70">
        <v>68.063905118113084</v>
      </c>
      <c r="K54" s="70">
        <v>23.836013978341775</v>
      </c>
      <c r="L54" s="27">
        <v>482.6099475456075</v>
      </c>
      <c r="M54" s="10">
        <v>1966</v>
      </c>
      <c r="O54" s="37"/>
      <c r="P54" s="39"/>
    </row>
    <row r="55" spans="2:16" ht="14.4" x14ac:dyDescent="0.3">
      <c r="B55" s="9">
        <v>1967</v>
      </c>
      <c r="C55" s="35">
        <v>0.48747451711325085</v>
      </c>
      <c r="D55" s="35">
        <v>0.40250004635987058</v>
      </c>
      <c r="E55" s="36">
        <v>0.11002543652687857</v>
      </c>
      <c r="F55" s="28">
        <v>4.4305619909461909</v>
      </c>
      <c r="G55" s="33"/>
      <c r="H55" s="11">
        <v>90.667513400005589</v>
      </c>
      <c r="I55" s="69">
        <v>441.98102312526925</v>
      </c>
      <c r="J55" s="70">
        <v>72.987356693672879</v>
      </c>
      <c r="K55" s="70">
        <v>24.939331851605566</v>
      </c>
      <c r="L55" s="27">
        <v>417.04169127366367</v>
      </c>
      <c r="M55" s="10">
        <v>1967</v>
      </c>
      <c r="O55" s="37"/>
      <c r="P55" s="39"/>
    </row>
    <row r="56" spans="2:16" ht="14.4" x14ac:dyDescent="0.3">
      <c r="B56" s="9">
        <v>1968</v>
      </c>
      <c r="C56" s="35">
        <v>0.52456916119557262</v>
      </c>
      <c r="D56" s="35">
        <v>0.36803362057646111</v>
      </c>
      <c r="E56" s="36">
        <v>0.10739721822796627</v>
      </c>
      <c r="F56" s="28">
        <v>4.8843831325509566</v>
      </c>
      <c r="G56" s="33"/>
      <c r="H56" s="11">
        <v>95.128495354172841</v>
      </c>
      <c r="I56" s="69">
        <v>499.0147501373537</v>
      </c>
      <c r="J56" s="70">
        <v>70.020969130374581</v>
      </c>
      <c r="K56" s="70">
        <v>25.541339438125441</v>
      </c>
      <c r="L56" s="27">
        <v>473.47341069922828</v>
      </c>
      <c r="M56" s="10">
        <v>1968</v>
      </c>
      <c r="O56" s="37"/>
      <c r="P56" s="39"/>
    </row>
    <row r="57" spans="2:16" ht="14.4" x14ac:dyDescent="0.3">
      <c r="B57" s="9">
        <v>1969</v>
      </c>
      <c r="C57" s="35">
        <v>0.50802113957025596</v>
      </c>
      <c r="D57" s="35">
        <v>0.38140655462810663</v>
      </c>
      <c r="E57" s="36">
        <v>0.1105723058016374</v>
      </c>
      <c r="F57" s="28">
        <v>4.5944699795048765</v>
      </c>
      <c r="G57" s="33"/>
      <c r="H57" s="11">
        <v>96.369450168278235</v>
      </c>
      <c r="I57" s="69">
        <v>489.57717894247708</v>
      </c>
      <c r="J57" s="70">
        <v>73.511879920176028</v>
      </c>
      <c r="K57" s="70">
        <v>26.639480784856293</v>
      </c>
      <c r="L57" s="27">
        <v>462.93769815762079</v>
      </c>
      <c r="M57" s="10">
        <v>1969</v>
      </c>
      <c r="O57" s="37"/>
      <c r="P57" s="39"/>
    </row>
    <row r="58" spans="2:16" ht="14.4" x14ac:dyDescent="0.3">
      <c r="B58" s="9">
        <v>1970</v>
      </c>
      <c r="C58" s="35">
        <v>0.53513778969313641</v>
      </c>
      <c r="D58" s="35">
        <v>0.35840508553404654</v>
      </c>
      <c r="E58" s="36">
        <v>0.10645712477281706</v>
      </c>
      <c r="F58" s="28">
        <v>5.0267916857151436</v>
      </c>
      <c r="G58" s="33"/>
      <c r="H58" s="11">
        <v>108.64190516026652</v>
      </c>
      <c r="I58" s="69">
        <v>581.38388995516368</v>
      </c>
      <c r="J58" s="70">
        <v>77.875622623094188</v>
      </c>
      <c r="K58" s="70">
        <v>28.914262133007622</v>
      </c>
      <c r="L58" s="27">
        <v>552.4696278221561</v>
      </c>
      <c r="M58" s="10">
        <v>1970</v>
      </c>
      <c r="O58" s="37"/>
      <c r="P58" s="39"/>
    </row>
    <row r="59" spans="2:16" ht="14.4" x14ac:dyDescent="0.3">
      <c r="B59" s="9">
        <v>1971</v>
      </c>
      <c r="C59" s="35">
        <v>0.52067781824788439</v>
      </c>
      <c r="D59" s="35">
        <v>0.36868183487716999</v>
      </c>
      <c r="E59" s="36">
        <v>0.11064034687494562</v>
      </c>
      <c r="F59" s="28">
        <v>4.7060392791103158</v>
      </c>
      <c r="G59" s="33"/>
      <c r="H59" s="11">
        <v>107.82034488690637</v>
      </c>
      <c r="I59" s="69">
        <v>561.39661938448842</v>
      </c>
      <c r="J59" s="70">
        <v>79.502805179987874</v>
      </c>
      <c r="K59" s="70">
        <v>29.823200896158973</v>
      </c>
      <c r="L59" s="27">
        <v>531.57341848832948</v>
      </c>
      <c r="M59" s="10">
        <v>1971</v>
      </c>
      <c r="O59" s="37"/>
      <c r="P59" s="39"/>
    </row>
    <row r="60" spans="2:16" ht="14.4" x14ac:dyDescent="0.3">
      <c r="B60" s="9">
        <v>1972</v>
      </c>
      <c r="C60" s="35">
        <v>0.55073899365859524</v>
      </c>
      <c r="D60" s="35">
        <v>0.34074714749460616</v>
      </c>
      <c r="E60" s="36">
        <v>0.10851385884679858</v>
      </c>
      <c r="F60" s="28">
        <v>5.0752871523639804</v>
      </c>
      <c r="G60" s="33"/>
      <c r="H60" s="11">
        <v>112.72082675770872</v>
      </c>
      <c r="I60" s="69">
        <v>620.79754692905351</v>
      </c>
      <c r="J60" s="70">
        <v>76.818600361845839</v>
      </c>
      <c r="K60" s="70">
        <v>30.579429709701103</v>
      </c>
      <c r="L60" s="27">
        <v>590.21811721935239</v>
      </c>
      <c r="M60" s="10">
        <v>1972</v>
      </c>
      <c r="O60" s="37"/>
      <c r="P60" s="39"/>
    </row>
    <row r="61" spans="2:16" ht="14.4" x14ac:dyDescent="0.3">
      <c r="B61" s="9">
        <v>1973</v>
      </c>
      <c r="C61" s="35">
        <v>0.5456008364134346</v>
      </c>
      <c r="D61" s="35">
        <v>0.34322481577402131</v>
      </c>
      <c r="E61" s="36">
        <v>0.11117434781254409</v>
      </c>
      <c r="F61" s="28">
        <v>4.9076144555702355</v>
      </c>
      <c r="G61" s="33"/>
      <c r="H61" s="11">
        <v>112.8802818065155</v>
      </c>
      <c r="I61" s="69">
        <v>615.8757616821905</v>
      </c>
      <c r="J61" s="70">
        <v>77.486627855121782</v>
      </c>
      <c r="K61" s="70">
        <v>31.373479276838864</v>
      </c>
      <c r="L61" s="27">
        <v>584.50228240535159</v>
      </c>
      <c r="M61" s="10">
        <v>1973</v>
      </c>
      <c r="O61" s="37"/>
      <c r="P61" s="39"/>
    </row>
    <row r="62" spans="2:16" ht="14.4" x14ac:dyDescent="0.3">
      <c r="B62" s="9">
        <v>1974</v>
      </c>
      <c r="C62" s="35">
        <v>0.55061259278383357</v>
      </c>
      <c r="D62" s="35">
        <v>0.33837935713933043</v>
      </c>
      <c r="E62" s="36">
        <v>0.11100805007683602</v>
      </c>
      <c r="F62" s="28">
        <v>4.9601140854444168</v>
      </c>
      <c r="G62" s="33"/>
      <c r="H62" s="11">
        <v>114.78028974454003</v>
      </c>
      <c r="I62" s="69">
        <v>631.99472936720838</v>
      </c>
      <c r="J62" s="70">
        <v>77.678561312047066</v>
      </c>
      <c r="K62" s="70">
        <v>31.853840379489117</v>
      </c>
      <c r="L62" s="27">
        <v>600.14088898771922</v>
      </c>
      <c r="M62" s="10">
        <v>1974</v>
      </c>
      <c r="O62" s="37"/>
      <c r="P62" s="39"/>
    </row>
    <row r="63" spans="2:16" ht="14.4" x14ac:dyDescent="0.3">
      <c r="B63" s="9">
        <v>1975</v>
      </c>
      <c r="C63" s="35">
        <v>0.54879193055974662</v>
      </c>
      <c r="D63" s="35">
        <v>0.33474935188218546</v>
      </c>
      <c r="E63" s="36">
        <v>0.11645871755806794</v>
      </c>
      <c r="F63" s="28">
        <v>4.7123301893317802</v>
      </c>
      <c r="G63" s="33"/>
      <c r="H63" s="11">
        <v>117.94913375120406</v>
      </c>
      <c r="I63" s="69">
        <v>647.29532819173039</v>
      </c>
      <c r="J63" s="70">
        <v>78.966792156561525</v>
      </c>
      <c r="K63" s="70">
        <v>34.340512134375629</v>
      </c>
      <c r="L63" s="27">
        <v>612.95481605735472</v>
      </c>
      <c r="M63" s="10">
        <v>1975</v>
      </c>
      <c r="O63" s="37"/>
      <c r="P63" s="39"/>
    </row>
    <row r="64" spans="2:16" ht="14.4" x14ac:dyDescent="0.3">
      <c r="B64" s="9">
        <v>1976</v>
      </c>
      <c r="C64" s="35">
        <v>0.55204658306394094</v>
      </c>
      <c r="D64" s="35">
        <v>0.33616704995945373</v>
      </c>
      <c r="E64" s="36">
        <v>0.11178636697660534</v>
      </c>
      <c r="F64" s="28">
        <v>4.9384070526191559</v>
      </c>
      <c r="G64" s="33"/>
      <c r="H64" s="11">
        <v>117.07007479220533</v>
      </c>
      <c r="I64" s="69">
        <v>646.28134768076961</v>
      </c>
      <c r="J64" s="70">
        <v>78.710203362856547</v>
      </c>
      <c r="K64" s="70">
        <v>32.717095856750248</v>
      </c>
      <c r="L64" s="27">
        <v>613.56425182401938</v>
      </c>
      <c r="M64" s="10">
        <v>1976</v>
      </c>
      <c r="O64" s="37"/>
      <c r="P64" s="39"/>
    </row>
    <row r="65" spans="2:16" ht="14.4" x14ac:dyDescent="0.3">
      <c r="B65" s="9">
        <v>1977</v>
      </c>
      <c r="C65" s="35">
        <v>0.53862334561980552</v>
      </c>
      <c r="D65" s="35">
        <v>0.34432726255484225</v>
      </c>
      <c r="E65" s="36">
        <v>0.11704939182535225</v>
      </c>
      <c r="F65" s="28">
        <v>4.6016757303914728</v>
      </c>
      <c r="G65" s="33"/>
      <c r="H65" s="11">
        <v>117.51196269250808</v>
      </c>
      <c r="I65" s="69">
        <v>632.9468649578846</v>
      </c>
      <c r="J65" s="70">
        <v>80.92514486271611</v>
      </c>
      <c r="K65" s="70">
        <v>34.38675941340388</v>
      </c>
      <c r="L65" s="27">
        <v>598.56010554448073</v>
      </c>
      <c r="M65" s="10">
        <v>1977</v>
      </c>
      <c r="O65" s="37"/>
      <c r="P65" s="39"/>
    </row>
    <row r="66" spans="2:16" ht="14.4" x14ac:dyDescent="0.3">
      <c r="B66" s="9">
        <v>1978</v>
      </c>
      <c r="C66" s="35">
        <v>0.51487489534260866</v>
      </c>
      <c r="D66" s="35">
        <v>0.36101730112680186</v>
      </c>
      <c r="E66" s="36">
        <v>0.12410780353058946</v>
      </c>
      <c r="F66" s="28">
        <v>4.1486101654816965</v>
      </c>
      <c r="G66" s="33"/>
      <c r="H66" s="11">
        <v>122.62866463145163</v>
      </c>
      <c r="I66" s="69">
        <v>631.38420868122512</v>
      </c>
      <c r="J66" s="70">
        <v>88.542139092060737</v>
      </c>
      <c r="K66" s="70">
        <v>38.047935543246858</v>
      </c>
      <c r="L66" s="27">
        <v>593.33627313797831</v>
      </c>
      <c r="M66" s="10">
        <v>1978</v>
      </c>
      <c r="O66" s="37"/>
      <c r="P66" s="39"/>
    </row>
    <row r="67" spans="2:16" ht="14.4" x14ac:dyDescent="0.3">
      <c r="B67" s="9">
        <v>1979</v>
      </c>
      <c r="C67" s="35">
        <v>0.47882795886246665</v>
      </c>
      <c r="D67" s="35">
        <v>0.38788830429343113</v>
      </c>
      <c r="E67" s="36">
        <v>0.13328373684410225</v>
      </c>
      <c r="F67" s="28">
        <v>3.5925460239949341</v>
      </c>
      <c r="G67" s="33"/>
      <c r="H67" s="11">
        <v>118.50088178088201</v>
      </c>
      <c r="I67" s="69">
        <v>567.41535346542184</v>
      </c>
      <c r="J67" s="70">
        <v>91.930212182525338</v>
      </c>
      <c r="K67" s="70">
        <v>39.485600857692873</v>
      </c>
      <c r="L67" s="27">
        <v>527.92975260772891</v>
      </c>
      <c r="M67" s="10">
        <v>1979</v>
      </c>
      <c r="O67" s="37"/>
      <c r="P67" s="39"/>
    </row>
    <row r="68" spans="2:16" ht="14.4" x14ac:dyDescent="0.3">
      <c r="B68" s="9">
        <v>1980</v>
      </c>
      <c r="C68" s="35">
        <v>0.48810788481657158</v>
      </c>
      <c r="D68" s="35">
        <v>0.37760122150787068</v>
      </c>
      <c r="E68" s="36">
        <v>0.13429089367555766</v>
      </c>
      <c r="F68" s="28">
        <v>3.6347057604354323</v>
      </c>
      <c r="G68" s="33"/>
      <c r="H68" s="11">
        <v>120.2279909438776</v>
      </c>
      <c r="I68" s="69">
        <v>586.84230355362013</v>
      </c>
      <c r="J68" s="70">
        <v>90.796472479690792</v>
      </c>
      <c r="K68" s="70">
        <v>40.363810871675433</v>
      </c>
      <c r="L68" s="27">
        <v>546.47849268194466</v>
      </c>
      <c r="M68" s="10">
        <v>1980</v>
      </c>
      <c r="O68" s="37"/>
      <c r="P68" s="39"/>
    </row>
    <row r="69" spans="2:16" ht="14.4" x14ac:dyDescent="0.3">
      <c r="B69" s="9">
        <v>1981</v>
      </c>
      <c r="C69" s="35">
        <v>0.48637939917062967</v>
      </c>
      <c r="D69" s="35">
        <v>0.37826618688089231</v>
      </c>
      <c r="E69" s="36">
        <v>0.13535441394847805</v>
      </c>
      <c r="F69" s="28">
        <v>3.5933767136383703</v>
      </c>
      <c r="G69" s="33"/>
      <c r="H69" s="11">
        <v>122.43186419637667</v>
      </c>
      <c r="I69" s="69">
        <v>595.48336547173813</v>
      </c>
      <c r="J69" s="70">
        <v>92.623668844565287</v>
      </c>
      <c r="K69" s="70">
        <v>41.429233067300544</v>
      </c>
      <c r="L69" s="27">
        <v>554.05413240443761</v>
      </c>
      <c r="M69" s="10">
        <v>1981</v>
      </c>
      <c r="O69" s="37"/>
      <c r="P69" s="39"/>
    </row>
    <row r="70" spans="2:16" ht="14.4" x14ac:dyDescent="0.3">
      <c r="B70" s="9">
        <v>1982</v>
      </c>
      <c r="C70" s="35">
        <v>0.4307349257385098</v>
      </c>
      <c r="D70" s="35">
        <v>0.42700922998695501</v>
      </c>
      <c r="E70" s="36">
        <v>0.14225584427453519</v>
      </c>
      <c r="F70" s="28">
        <v>3.0278891382996376</v>
      </c>
      <c r="G70" s="33"/>
      <c r="H70" s="11">
        <v>120.3275057682924</v>
      </c>
      <c r="I70" s="69">
        <v>518.29259261405525</v>
      </c>
      <c r="J70" s="70">
        <v>102.76191116873885</v>
      </c>
      <c r="K70" s="70">
        <v>42.793227306293588</v>
      </c>
      <c r="L70" s="27">
        <v>475.49936530776165</v>
      </c>
      <c r="M70" s="10">
        <v>1982</v>
      </c>
      <c r="O70" s="37"/>
      <c r="P70" s="39"/>
    </row>
    <row r="71" spans="2:16" ht="14.4" x14ac:dyDescent="0.3">
      <c r="B71" s="9">
        <v>1983</v>
      </c>
      <c r="C71" s="35">
        <v>0.41660393780151661</v>
      </c>
      <c r="D71" s="35">
        <v>0.43526692959676305</v>
      </c>
      <c r="E71" s="36">
        <v>0.14812913260172036</v>
      </c>
      <c r="F71" s="28">
        <v>2.8124375704113063</v>
      </c>
      <c r="G71" s="33"/>
      <c r="H71" s="11">
        <v>119.32656702957973</v>
      </c>
      <c r="I71" s="69">
        <v>497.11917708859534</v>
      </c>
      <c r="J71" s="70">
        <v>103.87781690057501</v>
      </c>
      <c r="K71" s="70">
        <v>44.189352176081726</v>
      </c>
      <c r="L71" s="27">
        <v>452.9298249125136</v>
      </c>
      <c r="M71" s="10">
        <v>1983</v>
      </c>
      <c r="O71" s="37"/>
      <c r="P71" s="39"/>
    </row>
    <row r="72" spans="2:16" ht="14.4" x14ac:dyDescent="0.3">
      <c r="B72" s="9">
        <v>1984</v>
      </c>
      <c r="C72" s="35">
        <v>0.41642081043524937</v>
      </c>
      <c r="D72" s="35">
        <v>0.43593731311189798</v>
      </c>
      <c r="E72" s="36">
        <v>0.14764187645285262</v>
      </c>
      <c r="F72" s="28">
        <v>2.8204789890233313</v>
      </c>
      <c r="G72" s="33"/>
      <c r="H72" s="11">
        <v>123.20458202707668</v>
      </c>
      <c r="I72" s="69">
        <v>513.04951897051433</v>
      </c>
      <c r="J72" s="70">
        <v>107.41894890391649</v>
      </c>
      <c r="K72" s="70">
        <v>45.475389195167502</v>
      </c>
      <c r="L72" s="27">
        <v>467.57412977534682</v>
      </c>
      <c r="M72" s="10">
        <v>1984</v>
      </c>
      <c r="O72" s="37"/>
      <c r="P72" s="39"/>
    </row>
    <row r="73" spans="2:16" ht="14.4" x14ac:dyDescent="0.3">
      <c r="B73" s="9">
        <v>1985</v>
      </c>
      <c r="C73" s="35">
        <v>0.43413775928108572</v>
      </c>
      <c r="D73" s="35">
        <v>0.42159925659728703</v>
      </c>
      <c r="E73" s="36">
        <v>0.14426298412162722</v>
      </c>
      <c r="F73" s="28">
        <v>3.0093496396488435</v>
      </c>
      <c r="G73" s="33"/>
      <c r="H73" s="11">
        <v>122.19832946546248</v>
      </c>
      <c r="I73" s="69">
        <v>530.50908942027752</v>
      </c>
      <c r="J73" s="70">
        <v>103.03744972013867</v>
      </c>
      <c r="K73" s="70">
        <v>44.071739158413457</v>
      </c>
      <c r="L73" s="27">
        <v>486.43735026186408</v>
      </c>
      <c r="M73" s="10">
        <v>1985</v>
      </c>
      <c r="O73" s="37"/>
      <c r="P73" s="39"/>
    </row>
    <row r="74" spans="2:16" ht="14.4" x14ac:dyDescent="0.3">
      <c r="B74" s="9">
        <v>1986</v>
      </c>
      <c r="C74" s="35">
        <v>0.46623586376303949</v>
      </c>
      <c r="D74" s="35">
        <v>0.39695757641806945</v>
      </c>
      <c r="E74" s="36">
        <v>0.13680655981889106</v>
      </c>
      <c r="F74" s="28">
        <v>3.40799347911575</v>
      </c>
      <c r="G74" s="33"/>
      <c r="H74" s="11">
        <v>128.2390297328227</v>
      </c>
      <c r="I74" s="69">
        <v>597.89634795616689</v>
      </c>
      <c r="J74" s="70">
        <v>101.81090888989209</v>
      </c>
      <c r="K74" s="70">
        <v>43.859851230649888</v>
      </c>
      <c r="L74" s="27">
        <v>554.03649672551705</v>
      </c>
      <c r="M74" s="10">
        <v>1986</v>
      </c>
      <c r="O74" s="37"/>
      <c r="P74" s="39"/>
    </row>
    <row r="75" spans="2:16" ht="14.4" x14ac:dyDescent="0.3">
      <c r="B75" s="9">
        <v>1987</v>
      </c>
      <c r="C75" s="35">
        <v>0.47136460878512038</v>
      </c>
      <c r="D75" s="35">
        <v>0.38971894199354501</v>
      </c>
      <c r="E75" s="36">
        <v>0.13891644922133456</v>
      </c>
      <c r="F75" s="28">
        <v>3.393151865220069</v>
      </c>
      <c r="G75" s="33"/>
      <c r="H75" s="11">
        <v>127.80078325823862</v>
      </c>
      <c r="I75" s="69">
        <v>602.40766202951613</v>
      </c>
      <c r="J75" s="70">
        <v>99.612772074694234</v>
      </c>
      <c r="K75" s="70">
        <v>44.384077544849717</v>
      </c>
      <c r="L75" s="27">
        <v>558.02358448466646</v>
      </c>
      <c r="M75" s="10">
        <v>1987</v>
      </c>
      <c r="O75" s="37"/>
      <c r="P75" s="39"/>
    </row>
    <row r="76" spans="2:16" ht="14.4" x14ac:dyDescent="0.3">
      <c r="B76" s="9">
        <v>1988</v>
      </c>
      <c r="C76" s="35">
        <v>0.47425349163869251</v>
      </c>
      <c r="D76" s="35">
        <v>0.38625045845047878</v>
      </c>
      <c r="E76" s="36">
        <v>0.13949604991082873</v>
      </c>
      <c r="F76" s="28">
        <v>3.3997628745893071</v>
      </c>
      <c r="G76" s="33"/>
      <c r="H76" s="11">
        <v>126.22703571289752</v>
      </c>
      <c r="I76" s="69">
        <v>598.63612426043585</v>
      </c>
      <c r="J76" s="70">
        <v>97.51050082590325</v>
      </c>
      <c r="K76" s="70">
        <v>44.020432184755776</v>
      </c>
      <c r="L76" s="27">
        <v>554.61569207568004</v>
      </c>
      <c r="M76" s="10">
        <v>1988</v>
      </c>
      <c r="O76" s="37"/>
      <c r="P76" s="39"/>
    </row>
    <row r="77" spans="2:16" ht="14.4" x14ac:dyDescent="0.3">
      <c r="B77" s="9">
        <v>1989</v>
      </c>
      <c r="C77" s="35">
        <v>0.47427697131193225</v>
      </c>
      <c r="D77" s="35">
        <v>0.38433896847605997</v>
      </c>
      <c r="E77" s="36">
        <v>0.14138406021200778</v>
      </c>
      <c r="F77" s="28">
        <v>3.3545292913553757</v>
      </c>
      <c r="G77" s="33"/>
      <c r="H77" s="11">
        <v>126.82308738932171</v>
      </c>
      <c r="I77" s="69">
        <v>601.49269779436008</v>
      </c>
      <c r="J77" s="70">
        <v>97.48610917232223</v>
      </c>
      <c r="K77" s="70">
        <v>44.826907559311458</v>
      </c>
      <c r="L77" s="27">
        <v>556.66579023504858</v>
      </c>
      <c r="M77" s="10">
        <v>1989</v>
      </c>
      <c r="O77" s="37"/>
      <c r="P77" s="39"/>
    </row>
    <row r="78" spans="2:16" ht="14.4" x14ac:dyDescent="0.3">
      <c r="B78" s="9">
        <v>1990</v>
      </c>
      <c r="C78" s="35">
        <v>0.49368516788740163</v>
      </c>
      <c r="D78" s="35">
        <v>0.36946841447027207</v>
      </c>
      <c r="E78" s="36">
        <v>0.13684641764232625</v>
      </c>
      <c r="F78" s="28">
        <v>3.6075856159986617</v>
      </c>
      <c r="G78" s="33"/>
      <c r="H78" s="11">
        <v>127.21967716673429</v>
      </c>
      <c r="I78" s="69">
        <v>628.06467680640253</v>
      </c>
      <c r="J78" s="70">
        <v>94.007304824426384</v>
      </c>
      <c r="K78" s="70">
        <v>43.523892684702091</v>
      </c>
      <c r="L78" s="27">
        <v>584.54078412170043</v>
      </c>
      <c r="M78" s="10">
        <v>1990</v>
      </c>
      <c r="O78" s="37"/>
      <c r="P78" s="39"/>
    </row>
    <row r="79" spans="2:16" ht="14.4" x14ac:dyDescent="0.3">
      <c r="B79" s="9">
        <v>1991</v>
      </c>
      <c r="C79" s="35">
        <v>0.50187297356835914</v>
      </c>
      <c r="D79" s="35">
        <v>0.36450776135891227</v>
      </c>
      <c r="E79" s="36">
        <v>0.13361926507272859</v>
      </c>
      <c r="F79" s="28">
        <v>3.7559926204892018</v>
      </c>
      <c r="G79" s="33"/>
      <c r="H79" s="11">
        <v>128.07943470820808</v>
      </c>
      <c r="I79" s="69">
        <v>642.79606749962886</v>
      </c>
      <c r="J79" s="70">
        <v>93.371896043207798</v>
      </c>
      <c r="K79" s="70">
        <v>42.784699841603221</v>
      </c>
      <c r="L79" s="27">
        <v>600.01136765802562</v>
      </c>
      <c r="M79" s="10">
        <v>1991</v>
      </c>
      <c r="O79" s="37"/>
      <c r="P79" s="39"/>
    </row>
    <row r="80" spans="2:16" ht="14.4" x14ac:dyDescent="0.3">
      <c r="B80" s="9">
        <v>1992</v>
      </c>
      <c r="C80" s="35">
        <v>0.50214366255524556</v>
      </c>
      <c r="D80" s="35">
        <v>0.36346453602747608</v>
      </c>
      <c r="E80" s="36">
        <v>0.13439180141727833</v>
      </c>
      <c r="F80" s="28">
        <v>3.7364158918900134</v>
      </c>
      <c r="G80" s="33"/>
      <c r="H80" s="11">
        <v>127.85085269024887</v>
      </c>
      <c r="I80" s="69">
        <v>641.9949543069273</v>
      </c>
      <c r="J80" s="70">
        <v>92.938501707556995</v>
      </c>
      <c r="K80" s="70">
        <v>42.955266014444078</v>
      </c>
      <c r="L80" s="27">
        <v>599.03968829248322</v>
      </c>
      <c r="M80" s="10">
        <v>1992</v>
      </c>
      <c r="O80" s="37"/>
      <c r="P80" s="39"/>
    </row>
    <row r="81" spans="2:16" ht="14.4" x14ac:dyDescent="0.3">
      <c r="B81" s="9">
        <v>1993</v>
      </c>
      <c r="C81" s="35">
        <v>0.47306265947996695</v>
      </c>
      <c r="D81" s="35">
        <v>0.38595168612454683</v>
      </c>
      <c r="E81" s="36">
        <v>0.14098565439548622</v>
      </c>
      <c r="F81" s="28">
        <v>3.3553957068068372</v>
      </c>
      <c r="G81" s="33"/>
      <c r="H81" s="11">
        <v>132.32588715373919</v>
      </c>
      <c r="I81" s="69">
        <v>625.98436094993849</v>
      </c>
      <c r="J81" s="70">
        <v>102.1427985298243</v>
      </c>
      <c r="K81" s="70">
        <v>46.64012948458295</v>
      </c>
      <c r="L81" s="27">
        <v>579.34423146535551</v>
      </c>
      <c r="M81" s="10">
        <v>1993</v>
      </c>
      <c r="O81" s="37"/>
      <c r="P81" s="39"/>
    </row>
    <row r="82" spans="2:16" ht="14.4" x14ac:dyDescent="0.3">
      <c r="B82" s="9">
        <v>1994</v>
      </c>
      <c r="C82" s="35">
        <v>0.47288732600282024</v>
      </c>
      <c r="D82" s="35">
        <v>0.38470731251270385</v>
      </c>
      <c r="E82" s="36">
        <v>0.14240536148447591</v>
      </c>
      <c r="F82" s="28">
        <v>3.3207129357581895</v>
      </c>
      <c r="G82" s="33"/>
      <c r="H82" s="11">
        <v>135.69531932319447</v>
      </c>
      <c r="I82" s="69">
        <v>641.68596705844243</v>
      </c>
      <c r="J82" s="70">
        <v>104.40596323475863</v>
      </c>
      <c r="K82" s="70">
        <v>48.309352499927243</v>
      </c>
      <c r="L82" s="27">
        <v>593.37661455851514</v>
      </c>
      <c r="M82" s="10">
        <v>1994</v>
      </c>
      <c r="O82" s="37"/>
      <c r="P82" s="39"/>
    </row>
    <row r="83" spans="2:16" ht="14.4" x14ac:dyDescent="0.3">
      <c r="B83" s="9">
        <v>1995</v>
      </c>
      <c r="C83" s="35">
        <v>0.50375858673288143</v>
      </c>
      <c r="D83" s="35">
        <v>0.36087158875843983</v>
      </c>
      <c r="E83" s="36">
        <v>0.13536982450867874</v>
      </c>
      <c r="F83" s="28">
        <v>3.7213506670431178</v>
      </c>
      <c r="G83" s="33"/>
      <c r="H83" s="11">
        <v>143.58431389054081</v>
      </c>
      <c r="I83" s="69">
        <v>723.3183104250927</v>
      </c>
      <c r="J83" s="70">
        <v>103.63099894893996</v>
      </c>
      <c r="K83" s="70">
        <v>48.592458433903879</v>
      </c>
      <c r="L83" s="27">
        <v>674.72585199118885</v>
      </c>
      <c r="M83" s="10">
        <v>1995</v>
      </c>
      <c r="O83" s="37"/>
      <c r="P83" s="39"/>
    </row>
    <row r="84" spans="2:16" ht="14.4" x14ac:dyDescent="0.3">
      <c r="B84" s="9">
        <v>1996</v>
      </c>
      <c r="C84" s="35">
        <v>0.51847856254569347</v>
      </c>
      <c r="D84" s="35">
        <v>0.34748023054719007</v>
      </c>
      <c r="E84" s="36">
        <v>0.13404120690711646</v>
      </c>
      <c r="F84" s="28">
        <v>3.868053522563192</v>
      </c>
      <c r="G84" s="33"/>
      <c r="H84" s="11">
        <v>141.07860888655838</v>
      </c>
      <c r="I84" s="69">
        <v>731.46234341448883</v>
      </c>
      <c r="J84" s="70">
        <v>98.044055082356337</v>
      </c>
      <c r="K84" s="70">
        <v>47.275867509828323</v>
      </c>
      <c r="L84" s="27">
        <v>684.18647590466048</v>
      </c>
      <c r="M84" s="10">
        <v>1996</v>
      </c>
      <c r="O84" s="37"/>
      <c r="P84" s="39"/>
    </row>
    <row r="85" spans="2:16" ht="14.4" x14ac:dyDescent="0.3">
      <c r="B85" s="9">
        <v>1997</v>
      </c>
      <c r="C85" s="35">
        <v>0.51392700853456641</v>
      </c>
      <c r="D85" s="35">
        <v>0.35052474872451622</v>
      </c>
      <c r="E85" s="36">
        <v>0.1355482427409174</v>
      </c>
      <c r="F85" s="28">
        <v>3.7914693554299346</v>
      </c>
      <c r="G85" s="33"/>
      <c r="H85" s="11">
        <v>141.54956321872083</v>
      </c>
      <c r="I85" s="69">
        <v>727.46143584371691</v>
      </c>
      <c r="J85" s="70">
        <v>99.233250158614283</v>
      </c>
      <c r="K85" s="70">
        <v>47.966986387605012</v>
      </c>
      <c r="L85" s="27">
        <v>679.49444945611185</v>
      </c>
      <c r="M85" s="10">
        <v>1997</v>
      </c>
      <c r="O85" s="37"/>
      <c r="P85" s="39"/>
    </row>
    <row r="86" spans="2:16" ht="14.4" x14ac:dyDescent="0.3">
      <c r="B86" s="9">
        <v>1998</v>
      </c>
      <c r="C86" s="35">
        <v>0.50641410869583414</v>
      </c>
      <c r="D86" s="35">
        <v>0.3561349620924199</v>
      </c>
      <c r="E86" s="36">
        <v>0.13745092921174598</v>
      </c>
      <c r="F86" s="28">
        <v>3.6843265563937573</v>
      </c>
      <c r="G86" s="33"/>
      <c r="H86" s="11">
        <v>138.04894830714363</v>
      </c>
      <c r="I86" s="69">
        <v>699.09935113359415</v>
      </c>
      <c r="J86" s="70">
        <v>98.328113944526066</v>
      </c>
      <c r="K86" s="70">
        <v>47.437390553802942</v>
      </c>
      <c r="L86" s="27">
        <v>651.66196057979118</v>
      </c>
      <c r="M86" s="10">
        <v>1998</v>
      </c>
      <c r="O86" s="37"/>
      <c r="P86" s="39"/>
    </row>
    <row r="87" spans="2:16" ht="14.4" x14ac:dyDescent="0.3">
      <c r="B87" s="9">
        <v>1999</v>
      </c>
      <c r="C87" s="35">
        <v>0.51026078285831222</v>
      </c>
      <c r="D87" s="35">
        <v>0.35212527041178354</v>
      </c>
      <c r="E87" s="36">
        <v>0.13761394672990426</v>
      </c>
      <c r="F87" s="28">
        <v>3.7079147498022436</v>
      </c>
      <c r="G87" s="33"/>
      <c r="H87" s="11">
        <v>137.60250605069595</v>
      </c>
      <c r="I87" s="69">
        <v>702.13162460693763</v>
      </c>
      <c r="J87" s="70">
        <v>96.906639304880784</v>
      </c>
      <c r="K87" s="70">
        <v>47.340059843904505</v>
      </c>
      <c r="L87" s="27">
        <v>654.79156476303308</v>
      </c>
      <c r="M87" s="10">
        <v>1999</v>
      </c>
      <c r="O87" s="37"/>
      <c r="P87" s="39"/>
    </row>
    <row r="88" spans="2:16" ht="14.4" x14ac:dyDescent="0.3">
      <c r="B88" s="9">
        <v>2000</v>
      </c>
      <c r="C88" s="35">
        <v>0.48067414150500737</v>
      </c>
      <c r="D88" s="35">
        <v>0.3699404047677457</v>
      </c>
      <c r="E88" s="36">
        <v>0.14938545372724699</v>
      </c>
      <c r="F88" s="28">
        <v>3.2176770194950741</v>
      </c>
      <c r="G88" s="33"/>
      <c r="H88" s="11">
        <v>126.1779320546959</v>
      </c>
      <c r="I88" s="69">
        <v>606.50469167268102</v>
      </c>
      <c r="J88" s="70">
        <v>93.356630514142637</v>
      </c>
      <c r="K88" s="70">
        <v>47.122869075891217</v>
      </c>
      <c r="L88" s="27">
        <v>559.38182259678979</v>
      </c>
      <c r="M88" s="10">
        <v>2000</v>
      </c>
      <c r="O88" s="37"/>
      <c r="P88" s="39"/>
    </row>
    <row r="89" spans="2:16" ht="14.4" x14ac:dyDescent="0.3">
      <c r="B89" s="9">
        <v>2001</v>
      </c>
      <c r="C89" s="35">
        <v>0.50077644517337105</v>
      </c>
      <c r="D89" s="35">
        <v>0.35548992969286908</v>
      </c>
      <c r="E89" s="36">
        <v>0.14373362513375987</v>
      </c>
      <c r="F89" s="28">
        <v>3.4840591038272621</v>
      </c>
      <c r="G89" s="33"/>
      <c r="H89" s="11">
        <v>132.95348446089184</v>
      </c>
      <c r="I89" s="69">
        <v>665.79973321738441</v>
      </c>
      <c r="J89" s="70">
        <v>94.527249686848805</v>
      </c>
      <c r="K89" s="70">
        <v>47.774715739322481</v>
      </c>
      <c r="L89" s="27">
        <v>618.02501747806195</v>
      </c>
      <c r="M89" s="10">
        <v>2001</v>
      </c>
      <c r="O89" s="37"/>
      <c r="P89" s="39"/>
    </row>
    <row r="90" spans="2:16" ht="14.4" x14ac:dyDescent="0.3">
      <c r="B90" s="9">
        <v>2002</v>
      </c>
      <c r="C90" s="35">
        <v>0.48826210054232455</v>
      </c>
      <c r="D90" s="35">
        <v>0.36682794057979773</v>
      </c>
      <c r="E90" s="36">
        <v>0.14490995887787769</v>
      </c>
      <c r="F90" s="28">
        <v>3.3694171492644309</v>
      </c>
      <c r="G90" s="33"/>
      <c r="H90" s="11">
        <v>133.65213273358762</v>
      </c>
      <c r="I90" s="69">
        <v>652.57271070463059</v>
      </c>
      <c r="J90" s="70">
        <v>98.054673209519436</v>
      </c>
      <c r="K90" s="70">
        <v>48.418812645912084</v>
      </c>
      <c r="L90" s="27">
        <v>604.15389805871848</v>
      </c>
      <c r="M90" s="10">
        <v>2002</v>
      </c>
      <c r="O90" s="37"/>
      <c r="P90" s="39"/>
    </row>
    <row r="91" spans="2:16" ht="14.4" x14ac:dyDescent="0.3">
      <c r="B91" s="9">
        <v>2003</v>
      </c>
      <c r="C91" s="35">
        <v>0.5003348720897931</v>
      </c>
      <c r="D91" s="35">
        <v>0.35770668909658132</v>
      </c>
      <c r="E91" s="36">
        <v>0.1419584388136256</v>
      </c>
      <c r="F91" s="28">
        <v>3.5245165857781289</v>
      </c>
      <c r="G91" s="33"/>
      <c r="H91" s="11">
        <v>136.36882798876479</v>
      </c>
      <c r="I91" s="69">
        <v>682.30080108793629</v>
      </c>
      <c r="J91" s="70">
        <v>97.560083911684529</v>
      </c>
      <c r="K91" s="70">
        <v>48.396764810322253</v>
      </c>
      <c r="L91" s="27">
        <v>633.90403627761407</v>
      </c>
      <c r="M91" s="10">
        <v>2003</v>
      </c>
      <c r="O91" s="37"/>
      <c r="P91" s="39"/>
    </row>
    <row r="92" spans="2:16" ht="14.4" x14ac:dyDescent="0.3">
      <c r="B92" s="9">
        <f>B91+1</f>
        <v>2004</v>
      </c>
      <c r="C92" s="35">
        <v>0.49391407528378423</v>
      </c>
      <c r="D92" s="35">
        <v>0.3632647859459992</v>
      </c>
      <c r="E92" s="36">
        <v>0.14282113877021652</v>
      </c>
      <c r="F92" s="28">
        <v>3.4582701099900737</v>
      </c>
      <c r="G92" s="33"/>
      <c r="H92" s="11">
        <v>138.78699840389308</v>
      </c>
      <c r="I92" s="69">
        <v>685.48851978070877</v>
      </c>
      <c r="J92" s="70">
        <v>100.83285853455591</v>
      </c>
      <c r="K92" s="70">
        <v>49.554292896360579</v>
      </c>
      <c r="L92" s="27">
        <v>635.93422688434816</v>
      </c>
      <c r="M92" s="10">
        <f>M91+1</f>
        <v>2004</v>
      </c>
      <c r="O92" s="37"/>
      <c r="P92" s="39"/>
    </row>
    <row r="93" spans="2:16" ht="14.4" x14ac:dyDescent="0.3">
      <c r="B93" s="9">
        <f t="shared" ref="B93:B99" si="0">B92+1</f>
        <v>2005</v>
      </c>
      <c r="C93" s="35">
        <v>0.49956594768147927</v>
      </c>
      <c r="D93" s="35">
        <v>0.36013880594378922</v>
      </c>
      <c r="E93" s="36">
        <v>0.14029524637473145</v>
      </c>
      <c r="F93" s="28">
        <v>3.5608187774739601</v>
      </c>
      <c r="G93" s="33"/>
      <c r="H93" s="11">
        <v>142.51125839393941</v>
      </c>
      <c r="I93" s="69">
        <v>711.93771854848501</v>
      </c>
      <c r="J93" s="70">
        <v>102.6476688630803</v>
      </c>
      <c r="K93" s="70">
        <v>49.984130268876861</v>
      </c>
      <c r="L93" s="27">
        <v>661.9535882796082</v>
      </c>
      <c r="M93" s="10">
        <f t="shared" ref="M93:M99" si="1">M92+1</f>
        <v>2005</v>
      </c>
      <c r="O93" s="37"/>
      <c r="P93" s="39"/>
    </row>
    <row r="94" spans="2:16" ht="14.4" x14ac:dyDescent="0.3">
      <c r="B94" s="9">
        <f t="shared" si="0"/>
        <v>2006</v>
      </c>
      <c r="C94" s="35">
        <v>0.48772733264353862</v>
      </c>
      <c r="D94" s="35">
        <v>0.36992319955280661</v>
      </c>
      <c r="E94" s="36">
        <v>0.14234946780365473</v>
      </c>
      <c r="F94" s="28">
        <v>3.4262673416964931</v>
      </c>
      <c r="G94" s="33"/>
      <c r="H94" s="11">
        <v>147.32408865348398</v>
      </c>
      <c r="I94" s="69">
        <v>718.53984793103962</v>
      </c>
      <c r="J94" s="70">
        <v>108.99719649179626</v>
      </c>
      <c r="K94" s="70">
        <v>52.428764036204733</v>
      </c>
      <c r="L94" s="27">
        <v>666.11108389483491</v>
      </c>
      <c r="M94" s="10">
        <f t="shared" si="1"/>
        <v>2006</v>
      </c>
      <c r="O94" s="37"/>
      <c r="P94" s="39"/>
    </row>
    <row r="95" spans="2:16" ht="14.4" x14ac:dyDescent="0.3">
      <c r="B95" s="9">
        <f t="shared" si="0"/>
        <v>2007</v>
      </c>
      <c r="C95" s="35">
        <v>0.48578261585586702</v>
      </c>
      <c r="D95" s="35">
        <v>0.37439830564126725</v>
      </c>
      <c r="E95" s="36">
        <v>0.13981907850286573</v>
      </c>
      <c r="F95" s="28">
        <v>3.4743657379054347</v>
      </c>
      <c r="G95" s="33"/>
      <c r="H95" s="11">
        <v>152.68880032931708</v>
      </c>
      <c r="I95" s="69">
        <v>741.73564835869809</v>
      </c>
      <c r="J95" s="70">
        <v>114.33285626738817</v>
      </c>
      <c r="K95" s="70">
        <v>53.372018399382938</v>
      </c>
      <c r="L95" s="27">
        <v>688.36362995931518</v>
      </c>
      <c r="M95" s="10">
        <f t="shared" si="1"/>
        <v>2007</v>
      </c>
      <c r="O95" s="37"/>
      <c r="P95" s="39"/>
    </row>
    <row r="96" spans="2:16" ht="14.4" x14ac:dyDescent="0.3">
      <c r="B96" s="9">
        <f t="shared" si="0"/>
        <v>2008</v>
      </c>
      <c r="C96" s="35">
        <v>0.49957635828639491</v>
      </c>
      <c r="D96" s="35">
        <v>0.36569272138993669</v>
      </c>
      <c r="E96" s="36">
        <v>0.13473092032366843</v>
      </c>
      <c r="F96" s="28">
        <v>3.7079562515141031</v>
      </c>
      <c r="G96" s="33"/>
      <c r="H96" s="11">
        <v>156.84857430200344</v>
      </c>
      <c r="I96" s="69">
        <v>783.57839552207906</v>
      </c>
      <c r="J96" s="70">
        <v>114.71676396526266</v>
      </c>
      <c r="K96" s="70">
        <v>52.830881917910531</v>
      </c>
      <c r="L96" s="27">
        <v>730.74751360416849</v>
      </c>
      <c r="M96" s="10">
        <f t="shared" si="1"/>
        <v>2008</v>
      </c>
      <c r="O96" s="37"/>
      <c r="P96" s="39"/>
    </row>
    <row r="97" spans="2:16" ht="14.4" x14ac:dyDescent="0.3">
      <c r="B97" s="9">
        <f t="shared" si="0"/>
        <v>2009</v>
      </c>
      <c r="C97" s="35">
        <v>0.4997789077462893</v>
      </c>
      <c r="D97" s="35">
        <v>0.36457731721536757</v>
      </c>
      <c r="E97" s="36">
        <v>0.1356437750383431</v>
      </c>
      <c r="F97" s="28">
        <v>3.6844957139021997</v>
      </c>
      <c r="G97" s="33"/>
      <c r="H97" s="11">
        <v>159.19562990291124</v>
      </c>
      <c r="I97" s="69">
        <v>795.62618030859483</v>
      </c>
      <c r="J97" s="70">
        <v>116.07823132482785</v>
      </c>
      <c r="K97" s="70">
        <v>53.984740524094548</v>
      </c>
      <c r="L97" s="27">
        <v>741.64143978450034</v>
      </c>
      <c r="M97" s="10">
        <f t="shared" si="1"/>
        <v>2009</v>
      </c>
      <c r="O97" s="37"/>
      <c r="P97" s="39"/>
    </row>
    <row r="98" spans="2:16" ht="14.4" x14ac:dyDescent="0.3">
      <c r="B98" s="9">
        <f t="shared" si="0"/>
        <v>2010</v>
      </c>
      <c r="C98" s="35">
        <v>0.50345706139711721</v>
      </c>
      <c r="D98" s="35">
        <v>0.36305527000897536</v>
      </c>
      <c r="E98" s="36">
        <v>0.13348766859390743</v>
      </c>
      <c r="F98" s="28">
        <v>3.7715623225746842</v>
      </c>
      <c r="G98" s="33"/>
      <c r="H98" s="11">
        <v>164.38864041986994</v>
      </c>
      <c r="I98" s="69">
        <v>827.62621832855086</v>
      </c>
      <c r="J98" s="70">
        <v>119.36432446808848</v>
      </c>
      <c r="K98" s="70">
        <v>54.859640882426532</v>
      </c>
      <c r="L98" s="27">
        <v>772.7665774461243</v>
      </c>
      <c r="M98" s="10">
        <f t="shared" si="1"/>
        <v>2010</v>
      </c>
      <c r="O98" s="37"/>
      <c r="P98" s="39"/>
    </row>
    <row r="99" spans="2:16" ht="14.4" x14ac:dyDescent="0.3">
      <c r="B99" s="9">
        <f t="shared" si="0"/>
        <v>2011</v>
      </c>
      <c r="C99" s="35">
        <v>0.49568217959954403</v>
      </c>
      <c r="D99" s="35">
        <v>0.37060853573530905</v>
      </c>
      <c r="E99" s="36">
        <v>0.13370928466514687</v>
      </c>
      <c r="F99" s="28">
        <v>3.7071634990860907</v>
      </c>
      <c r="G99" s="33"/>
      <c r="H99" s="11">
        <v>169.29241040499963</v>
      </c>
      <c r="I99" s="69">
        <v>839.15230979210742</v>
      </c>
      <c r="J99" s="70">
        <v>125.48242466259582</v>
      </c>
      <c r="K99" s="70">
        <v>56.589917736227413</v>
      </c>
      <c r="L99" s="27">
        <v>782.56239205587997</v>
      </c>
      <c r="M99" s="10">
        <f t="shared" si="1"/>
        <v>2011</v>
      </c>
      <c r="O99" s="37"/>
      <c r="P99" s="39"/>
    </row>
    <row r="100" spans="2:16" x14ac:dyDescent="0.25">
      <c r="B100" s="12"/>
      <c r="C100" s="4"/>
      <c r="D100" s="4"/>
      <c r="E100" s="4"/>
      <c r="F100" s="4"/>
      <c r="G100" s="4"/>
      <c r="H100" s="4"/>
      <c r="I100" s="4"/>
      <c r="J100" s="4"/>
      <c r="K100" s="4"/>
      <c r="L100" s="4"/>
      <c r="M100" s="13"/>
    </row>
    <row r="101" spans="2:16" x14ac:dyDescent="0.25">
      <c r="C101" s="1"/>
      <c r="D101" s="1"/>
    </row>
    <row r="102" spans="2:16" ht="18" customHeight="1" x14ac:dyDescent="0.25">
      <c r="B102" s="55" t="s">
        <v>24</v>
      </c>
      <c r="C102" s="56"/>
      <c r="D102" s="56"/>
      <c r="E102" s="57"/>
      <c r="F102" s="58"/>
      <c r="J102" s="1"/>
      <c r="K102" s="1"/>
      <c r="L102" s="1"/>
    </row>
    <row r="103" spans="2:16" ht="18" customHeight="1" x14ac:dyDescent="0.25">
      <c r="B103" s="59" t="s">
        <v>25</v>
      </c>
      <c r="C103" s="60"/>
      <c r="D103" s="60"/>
      <c r="E103" s="60"/>
      <c r="F103" s="61"/>
      <c r="J103" s="1"/>
      <c r="K103" s="1"/>
      <c r="L103" s="1"/>
    </row>
    <row r="104" spans="2:16" ht="18" customHeight="1" x14ac:dyDescent="0.25">
      <c r="B104" s="62" t="s">
        <v>26</v>
      </c>
      <c r="C104" s="63"/>
      <c r="D104" s="63"/>
      <c r="E104" s="63"/>
      <c r="F104" s="64"/>
      <c r="J104" s="1"/>
      <c r="K104" s="1"/>
      <c r="L104" s="1"/>
    </row>
    <row r="105" spans="2:16" ht="18" customHeight="1" x14ac:dyDescent="0.25">
      <c r="B105" s="62" t="s">
        <v>27</v>
      </c>
      <c r="C105" s="63"/>
      <c r="D105" s="63"/>
      <c r="E105" s="63"/>
      <c r="F105" s="64"/>
      <c r="J105" s="1"/>
      <c r="K105" s="1"/>
      <c r="L105" s="1"/>
    </row>
    <row r="106" spans="2:16" ht="15.6" x14ac:dyDescent="0.25">
      <c r="B106" s="65" t="s">
        <v>28</v>
      </c>
      <c r="C106" s="66"/>
      <c r="D106" s="66"/>
      <c r="E106" s="66"/>
      <c r="F106" s="67"/>
    </row>
    <row r="107" spans="2:16" x14ac:dyDescent="0.25">
      <c r="C107" s="1"/>
      <c r="D107" s="1"/>
      <c r="E107" s="1"/>
      <c r="F107" s="1"/>
      <c r="G107" s="1"/>
    </row>
  </sheetData>
  <mergeCells count="5">
    <mergeCell ref="B3:M4"/>
    <mergeCell ref="C5:E5"/>
    <mergeCell ref="H5:L5"/>
    <mergeCell ref="C6:E6"/>
    <mergeCell ref="H6:L6"/>
  </mergeCell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S107"/>
  <sheetViews>
    <sheetView workbookViewId="0">
      <selection activeCell="B1" sqref="B1"/>
    </sheetView>
  </sheetViews>
  <sheetFormatPr baseColWidth="10" defaultColWidth="8.88671875" defaultRowHeight="13.2" x14ac:dyDescent="0.25"/>
  <cols>
    <col min="1" max="1" width="8.88671875" style="1"/>
    <col min="2" max="2" width="6.77734375" style="1" customWidth="1"/>
    <col min="3" max="6" width="11.6640625" style="2" customWidth="1"/>
    <col min="7" max="7" width="2.33203125" style="2" customWidth="1"/>
    <col min="8" max="8" width="10.77734375" style="1" customWidth="1"/>
    <col min="9" max="9" width="11.6640625" style="1" customWidth="1"/>
    <col min="10" max="12" width="11.6640625" style="2" customWidth="1"/>
    <col min="13" max="13" width="6.6640625" style="1" customWidth="1"/>
    <col min="14" max="223" width="8.88671875" style="1"/>
    <col min="224" max="224" width="6.109375" style="1" customWidth="1"/>
    <col min="225" max="230" width="10.44140625" style="1" customWidth="1"/>
    <col min="231" max="231" width="6" style="1" customWidth="1"/>
    <col min="232" max="237" width="10.5546875" style="1" customWidth="1"/>
    <col min="238" max="479" width="8.88671875" style="1"/>
    <col min="480" max="480" width="6.109375" style="1" customWidth="1"/>
    <col min="481" max="486" width="10.44140625" style="1" customWidth="1"/>
    <col min="487" max="487" width="6" style="1" customWidth="1"/>
    <col min="488" max="493" width="10.5546875" style="1" customWidth="1"/>
    <col min="494" max="735" width="8.88671875" style="1"/>
    <col min="736" max="736" width="6.109375" style="1" customWidth="1"/>
    <col min="737" max="742" width="10.44140625" style="1" customWidth="1"/>
    <col min="743" max="743" width="6" style="1" customWidth="1"/>
    <col min="744" max="749" width="10.5546875" style="1" customWidth="1"/>
    <col min="750" max="991" width="8.88671875" style="1"/>
    <col min="992" max="992" width="6.109375" style="1" customWidth="1"/>
    <col min="993" max="998" width="10.44140625" style="1" customWidth="1"/>
    <col min="999" max="999" width="6" style="1" customWidth="1"/>
    <col min="1000" max="1005" width="10.5546875" style="1" customWidth="1"/>
    <col min="1006" max="1247" width="8.88671875" style="1"/>
    <col min="1248" max="1248" width="6.109375" style="1" customWidth="1"/>
    <col min="1249" max="1254" width="10.44140625" style="1" customWidth="1"/>
    <col min="1255" max="1255" width="6" style="1" customWidth="1"/>
    <col min="1256" max="1261" width="10.5546875" style="1" customWidth="1"/>
    <col min="1262" max="1503" width="8.88671875" style="1"/>
    <col min="1504" max="1504" width="6.109375" style="1" customWidth="1"/>
    <col min="1505" max="1510" width="10.44140625" style="1" customWidth="1"/>
    <col min="1511" max="1511" width="6" style="1" customWidth="1"/>
    <col min="1512" max="1517" width="10.5546875" style="1" customWidth="1"/>
    <col min="1518" max="1759" width="8.88671875" style="1"/>
    <col min="1760" max="1760" width="6.109375" style="1" customWidth="1"/>
    <col min="1761" max="1766" width="10.44140625" style="1" customWidth="1"/>
    <col min="1767" max="1767" width="6" style="1" customWidth="1"/>
    <col min="1768" max="1773" width="10.5546875" style="1" customWidth="1"/>
    <col min="1774" max="2015" width="8.88671875" style="1"/>
    <col min="2016" max="2016" width="6.109375" style="1" customWidth="1"/>
    <col min="2017" max="2022" width="10.44140625" style="1" customWidth="1"/>
    <col min="2023" max="2023" width="6" style="1" customWidth="1"/>
    <col min="2024" max="2029" width="10.5546875" style="1" customWidth="1"/>
    <col min="2030" max="2271" width="8.88671875" style="1"/>
    <col min="2272" max="2272" width="6.109375" style="1" customWidth="1"/>
    <col min="2273" max="2278" width="10.44140625" style="1" customWidth="1"/>
    <col min="2279" max="2279" width="6" style="1" customWidth="1"/>
    <col min="2280" max="2285" width="10.5546875" style="1" customWidth="1"/>
    <col min="2286" max="2527" width="8.88671875" style="1"/>
    <col min="2528" max="2528" width="6.109375" style="1" customWidth="1"/>
    <col min="2529" max="2534" width="10.44140625" style="1" customWidth="1"/>
    <col min="2535" max="2535" width="6" style="1" customWidth="1"/>
    <col min="2536" max="2541" width="10.5546875" style="1" customWidth="1"/>
    <col min="2542" max="2783" width="8.88671875" style="1"/>
    <col min="2784" max="2784" width="6.109375" style="1" customWidth="1"/>
    <col min="2785" max="2790" width="10.44140625" style="1" customWidth="1"/>
    <col min="2791" max="2791" width="6" style="1" customWidth="1"/>
    <col min="2792" max="2797" width="10.5546875" style="1" customWidth="1"/>
    <col min="2798" max="3039" width="8.88671875" style="1"/>
    <col min="3040" max="3040" width="6.109375" style="1" customWidth="1"/>
    <col min="3041" max="3046" width="10.44140625" style="1" customWidth="1"/>
    <col min="3047" max="3047" width="6" style="1" customWidth="1"/>
    <col min="3048" max="3053" width="10.5546875" style="1" customWidth="1"/>
    <col min="3054" max="3295" width="8.88671875" style="1"/>
    <col min="3296" max="3296" width="6.109375" style="1" customWidth="1"/>
    <col min="3297" max="3302" width="10.44140625" style="1" customWidth="1"/>
    <col min="3303" max="3303" width="6" style="1" customWidth="1"/>
    <col min="3304" max="3309" width="10.5546875" style="1" customWidth="1"/>
    <col min="3310" max="3551" width="8.88671875" style="1"/>
    <col min="3552" max="3552" width="6.109375" style="1" customWidth="1"/>
    <col min="3553" max="3558" width="10.44140625" style="1" customWidth="1"/>
    <col min="3559" max="3559" width="6" style="1" customWidth="1"/>
    <col min="3560" max="3565" width="10.5546875" style="1" customWidth="1"/>
    <col min="3566" max="3807" width="8.88671875" style="1"/>
    <col min="3808" max="3808" width="6.109375" style="1" customWidth="1"/>
    <col min="3809" max="3814" width="10.44140625" style="1" customWidth="1"/>
    <col min="3815" max="3815" width="6" style="1" customWidth="1"/>
    <col min="3816" max="3821" width="10.5546875" style="1" customWidth="1"/>
    <col min="3822" max="4063" width="8.88671875" style="1"/>
    <col min="4064" max="4064" width="6.109375" style="1" customWidth="1"/>
    <col min="4065" max="4070" width="10.44140625" style="1" customWidth="1"/>
    <col min="4071" max="4071" width="6" style="1" customWidth="1"/>
    <col min="4072" max="4077" width="10.5546875" style="1" customWidth="1"/>
    <col min="4078" max="4319" width="8.88671875" style="1"/>
    <col min="4320" max="4320" width="6.109375" style="1" customWidth="1"/>
    <col min="4321" max="4326" width="10.44140625" style="1" customWidth="1"/>
    <col min="4327" max="4327" width="6" style="1" customWidth="1"/>
    <col min="4328" max="4333" width="10.5546875" style="1" customWidth="1"/>
    <col min="4334" max="4575" width="8.88671875" style="1"/>
    <col min="4576" max="4576" width="6.109375" style="1" customWidth="1"/>
    <col min="4577" max="4582" width="10.44140625" style="1" customWidth="1"/>
    <col min="4583" max="4583" width="6" style="1" customWidth="1"/>
    <col min="4584" max="4589" width="10.5546875" style="1" customWidth="1"/>
    <col min="4590" max="4831" width="8.88671875" style="1"/>
    <col min="4832" max="4832" width="6.109375" style="1" customWidth="1"/>
    <col min="4833" max="4838" width="10.44140625" style="1" customWidth="1"/>
    <col min="4839" max="4839" width="6" style="1" customWidth="1"/>
    <col min="4840" max="4845" width="10.5546875" style="1" customWidth="1"/>
    <col min="4846" max="5087" width="8.88671875" style="1"/>
    <col min="5088" max="5088" width="6.109375" style="1" customWidth="1"/>
    <col min="5089" max="5094" width="10.44140625" style="1" customWidth="1"/>
    <col min="5095" max="5095" width="6" style="1" customWidth="1"/>
    <col min="5096" max="5101" width="10.5546875" style="1" customWidth="1"/>
    <col min="5102" max="5343" width="8.88671875" style="1"/>
    <col min="5344" max="5344" width="6.109375" style="1" customWidth="1"/>
    <col min="5345" max="5350" width="10.44140625" style="1" customWidth="1"/>
    <col min="5351" max="5351" width="6" style="1" customWidth="1"/>
    <col min="5352" max="5357" width="10.5546875" style="1" customWidth="1"/>
    <col min="5358" max="5599" width="8.88671875" style="1"/>
    <col min="5600" max="5600" width="6.109375" style="1" customWidth="1"/>
    <col min="5601" max="5606" width="10.44140625" style="1" customWidth="1"/>
    <col min="5607" max="5607" width="6" style="1" customWidth="1"/>
    <col min="5608" max="5613" width="10.5546875" style="1" customWidth="1"/>
    <col min="5614" max="5855" width="8.88671875" style="1"/>
    <col min="5856" max="5856" width="6.109375" style="1" customWidth="1"/>
    <col min="5857" max="5862" width="10.44140625" style="1" customWidth="1"/>
    <col min="5863" max="5863" width="6" style="1" customWidth="1"/>
    <col min="5864" max="5869" width="10.5546875" style="1" customWidth="1"/>
    <col min="5870" max="6111" width="8.88671875" style="1"/>
    <col min="6112" max="6112" width="6.109375" style="1" customWidth="1"/>
    <col min="6113" max="6118" width="10.44140625" style="1" customWidth="1"/>
    <col min="6119" max="6119" width="6" style="1" customWidth="1"/>
    <col min="6120" max="6125" width="10.5546875" style="1" customWidth="1"/>
    <col min="6126" max="6367" width="8.88671875" style="1"/>
    <col min="6368" max="6368" width="6.109375" style="1" customWidth="1"/>
    <col min="6369" max="6374" width="10.44140625" style="1" customWidth="1"/>
    <col min="6375" max="6375" width="6" style="1" customWidth="1"/>
    <col min="6376" max="6381" width="10.5546875" style="1" customWidth="1"/>
    <col min="6382" max="6623" width="8.88671875" style="1"/>
    <col min="6624" max="6624" width="6.109375" style="1" customWidth="1"/>
    <col min="6625" max="6630" width="10.44140625" style="1" customWidth="1"/>
    <col min="6631" max="6631" width="6" style="1" customWidth="1"/>
    <col min="6632" max="6637" width="10.5546875" style="1" customWidth="1"/>
    <col min="6638" max="6879" width="8.88671875" style="1"/>
    <col min="6880" max="6880" width="6.109375" style="1" customWidth="1"/>
    <col min="6881" max="6886" width="10.44140625" style="1" customWidth="1"/>
    <col min="6887" max="6887" width="6" style="1" customWidth="1"/>
    <col min="6888" max="6893" width="10.5546875" style="1" customWidth="1"/>
    <col min="6894" max="7135" width="8.88671875" style="1"/>
    <col min="7136" max="7136" width="6.109375" style="1" customWidth="1"/>
    <col min="7137" max="7142" width="10.44140625" style="1" customWidth="1"/>
    <col min="7143" max="7143" width="6" style="1" customWidth="1"/>
    <col min="7144" max="7149" width="10.5546875" style="1" customWidth="1"/>
    <col min="7150" max="7391" width="8.88671875" style="1"/>
    <col min="7392" max="7392" width="6.109375" style="1" customWidth="1"/>
    <col min="7393" max="7398" width="10.44140625" style="1" customWidth="1"/>
    <col min="7399" max="7399" width="6" style="1" customWidth="1"/>
    <col min="7400" max="7405" width="10.5546875" style="1" customWidth="1"/>
    <col min="7406" max="7647" width="8.88671875" style="1"/>
    <col min="7648" max="7648" width="6.109375" style="1" customWidth="1"/>
    <col min="7649" max="7654" width="10.44140625" style="1" customWidth="1"/>
    <col min="7655" max="7655" width="6" style="1" customWidth="1"/>
    <col min="7656" max="7661" width="10.5546875" style="1" customWidth="1"/>
    <col min="7662" max="7903" width="8.88671875" style="1"/>
    <col min="7904" max="7904" width="6.109375" style="1" customWidth="1"/>
    <col min="7905" max="7910" width="10.44140625" style="1" customWidth="1"/>
    <col min="7911" max="7911" width="6" style="1" customWidth="1"/>
    <col min="7912" max="7917" width="10.5546875" style="1" customWidth="1"/>
    <col min="7918" max="8159" width="8.88671875" style="1"/>
    <col min="8160" max="8160" width="6.109375" style="1" customWidth="1"/>
    <col min="8161" max="8166" width="10.44140625" style="1" customWidth="1"/>
    <col min="8167" max="8167" width="6" style="1" customWidth="1"/>
    <col min="8168" max="8173" width="10.5546875" style="1" customWidth="1"/>
    <col min="8174" max="8415" width="8.88671875" style="1"/>
    <col min="8416" max="8416" width="6.109375" style="1" customWidth="1"/>
    <col min="8417" max="8422" width="10.44140625" style="1" customWidth="1"/>
    <col min="8423" max="8423" width="6" style="1" customWidth="1"/>
    <col min="8424" max="8429" width="10.5546875" style="1" customWidth="1"/>
    <col min="8430" max="8671" width="8.88671875" style="1"/>
    <col min="8672" max="8672" width="6.109375" style="1" customWidth="1"/>
    <col min="8673" max="8678" width="10.44140625" style="1" customWidth="1"/>
    <col min="8679" max="8679" width="6" style="1" customWidth="1"/>
    <col min="8680" max="8685" width="10.5546875" style="1" customWidth="1"/>
    <col min="8686" max="8927" width="8.88671875" style="1"/>
    <col min="8928" max="8928" width="6.109375" style="1" customWidth="1"/>
    <col min="8929" max="8934" width="10.44140625" style="1" customWidth="1"/>
    <col min="8935" max="8935" width="6" style="1" customWidth="1"/>
    <col min="8936" max="8941" width="10.5546875" style="1" customWidth="1"/>
    <col min="8942" max="9183" width="8.88671875" style="1"/>
    <col min="9184" max="9184" width="6.109375" style="1" customWidth="1"/>
    <col min="9185" max="9190" width="10.44140625" style="1" customWidth="1"/>
    <col min="9191" max="9191" width="6" style="1" customWidth="1"/>
    <col min="9192" max="9197" width="10.5546875" style="1" customWidth="1"/>
    <col min="9198" max="9439" width="8.88671875" style="1"/>
    <col min="9440" max="9440" width="6.109375" style="1" customWidth="1"/>
    <col min="9441" max="9446" width="10.44140625" style="1" customWidth="1"/>
    <col min="9447" max="9447" width="6" style="1" customWidth="1"/>
    <col min="9448" max="9453" width="10.5546875" style="1" customWidth="1"/>
    <col min="9454" max="9695" width="8.88671875" style="1"/>
    <col min="9696" max="9696" width="6.109375" style="1" customWidth="1"/>
    <col min="9697" max="9702" width="10.44140625" style="1" customWidth="1"/>
    <col min="9703" max="9703" width="6" style="1" customWidth="1"/>
    <col min="9704" max="9709" width="10.5546875" style="1" customWidth="1"/>
    <col min="9710" max="9951" width="8.88671875" style="1"/>
    <col min="9952" max="9952" width="6.109375" style="1" customWidth="1"/>
    <col min="9953" max="9958" width="10.44140625" style="1" customWidth="1"/>
    <col min="9959" max="9959" width="6" style="1" customWidth="1"/>
    <col min="9960" max="9965" width="10.5546875" style="1" customWidth="1"/>
    <col min="9966" max="10207" width="8.88671875" style="1"/>
    <col min="10208" max="10208" width="6.109375" style="1" customWidth="1"/>
    <col min="10209" max="10214" width="10.44140625" style="1" customWidth="1"/>
    <col min="10215" max="10215" width="6" style="1" customWidth="1"/>
    <col min="10216" max="10221" width="10.5546875" style="1" customWidth="1"/>
    <col min="10222" max="10463" width="8.88671875" style="1"/>
    <col min="10464" max="10464" width="6.109375" style="1" customWidth="1"/>
    <col min="10465" max="10470" width="10.44140625" style="1" customWidth="1"/>
    <col min="10471" max="10471" width="6" style="1" customWidth="1"/>
    <col min="10472" max="10477" width="10.5546875" style="1" customWidth="1"/>
    <col min="10478" max="10719" width="8.88671875" style="1"/>
    <col min="10720" max="10720" width="6.109375" style="1" customWidth="1"/>
    <col min="10721" max="10726" width="10.44140625" style="1" customWidth="1"/>
    <col min="10727" max="10727" width="6" style="1" customWidth="1"/>
    <col min="10728" max="10733" width="10.5546875" style="1" customWidth="1"/>
    <col min="10734" max="10975" width="8.88671875" style="1"/>
    <col min="10976" max="10976" width="6.109375" style="1" customWidth="1"/>
    <col min="10977" max="10982" width="10.44140625" style="1" customWidth="1"/>
    <col min="10983" max="10983" width="6" style="1" customWidth="1"/>
    <col min="10984" max="10989" width="10.5546875" style="1" customWidth="1"/>
    <col min="10990" max="11231" width="8.88671875" style="1"/>
    <col min="11232" max="11232" width="6.109375" style="1" customWidth="1"/>
    <col min="11233" max="11238" width="10.44140625" style="1" customWidth="1"/>
    <col min="11239" max="11239" width="6" style="1" customWidth="1"/>
    <col min="11240" max="11245" width="10.5546875" style="1" customWidth="1"/>
    <col min="11246" max="11487" width="8.88671875" style="1"/>
    <col min="11488" max="11488" width="6.109375" style="1" customWidth="1"/>
    <col min="11489" max="11494" width="10.44140625" style="1" customWidth="1"/>
    <col min="11495" max="11495" width="6" style="1" customWidth="1"/>
    <col min="11496" max="11501" width="10.5546875" style="1" customWidth="1"/>
    <col min="11502" max="11743" width="8.88671875" style="1"/>
    <col min="11744" max="11744" width="6.109375" style="1" customWidth="1"/>
    <col min="11745" max="11750" width="10.44140625" style="1" customWidth="1"/>
    <col min="11751" max="11751" width="6" style="1" customWidth="1"/>
    <col min="11752" max="11757" width="10.5546875" style="1" customWidth="1"/>
    <col min="11758" max="11999" width="8.88671875" style="1"/>
    <col min="12000" max="12000" width="6.109375" style="1" customWidth="1"/>
    <col min="12001" max="12006" width="10.44140625" style="1" customWidth="1"/>
    <col min="12007" max="12007" width="6" style="1" customWidth="1"/>
    <col min="12008" max="12013" width="10.5546875" style="1" customWidth="1"/>
    <col min="12014" max="12255" width="8.88671875" style="1"/>
    <col min="12256" max="12256" width="6.109375" style="1" customWidth="1"/>
    <col min="12257" max="12262" width="10.44140625" style="1" customWidth="1"/>
    <col min="12263" max="12263" width="6" style="1" customWidth="1"/>
    <col min="12264" max="12269" width="10.5546875" style="1" customWidth="1"/>
    <col min="12270" max="12511" width="8.88671875" style="1"/>
    <col min="12512" max="12512" width="6.109375" style="1" customWidth="1"/>
    <col min="12513" max="12518" width="10.44140625" style="1" customWidth="1"/>
    <col min="12519" max="12519" width="6" style="1" customWidth="1"/>
    <col min="12520" max="12525" width="10.5546875" style="1" customWidth="1"/>
    <col min="12526" max="12767" width="8.88671875" style="1"/>
    <col min="12768" max="12768" width="6.109375" style="1" customWidth="1"/>
    <col min="12769" max="12774" width="10.44140625" style="1" customWidth="1"/>
    <col min="12775" max="12775" width="6" style="1" customWidth="1"/>
    <col min="12776" max="12781" width="10.5546875" style="1" customWidth="1"/>
    <col min="12782" max="13023" width="8.88671875" style="1"/>
    <col min="13024" max="13024" width="6.109375" style="1" customWidth="1"/>
    <col min="13025" max="13030" width="10.44140625" style="1" customWidth="1"/>
    <col min="13031" max="13031" width="6" style="1" customWidth="1"/>
    <col min="13032" max="13037" width="10.5546875" style="1" customWidth="1"/>
    <col min="13038" max="13279" width="8.88671875" style="1"/>
    <col min="13280" max="13280" width="6.109375" style="1" customWidth="1"/>
    <col min="13281" max="13286" width="10.44140625" style="1" customWidth="1"/>
    <col min="13287" max="13287" width="6" style="1" customWidth="1"/>
    <col min="13288" max="13293" width="10.5546875" style="1" customWidth="1"/>
    <col min="13294" max="13535" width="8.88671875" style="1"/>
    <col min="13536" max="13536" width="6.109375" style="1" customWidth="1"/>
    <col min="13537" max="13542" width="10.44140625" style="1" customWidth="1"/>
    <col min="13543" max="13543" width="6" style="1" customWidth="1"/>
    <col min="13544" max="13549" width="10.5546875" style="1" customWidth="1"/>
    <col min="13550" max="13791" width="8.88671875" style="1"/>
    <col min="13792" max="13792" width="6.109375" style="1" customWidth="1"/>
    <col min="13793" max="13798" width="10.44140625" style="1" customWidth="1"/>
    <col min="13799" max="13799" width="6" style="1" customWidth="1"/>
    <col min="13800" max="13805" width="10.5546875" style="1" customWidth="1"/>
    <col min="13806" max="14047" width="8.88671875" style="1"/>
    <col min="14048" max="14048" width="6.109375" style="1" customWidth="1"/>
    <col min="14049" max="14054" width="10.44140625" style="1" customWidth="1"/>
    <col min="14055" max="14055" width="6" style="1" customWidth="1"/>
    <col min="14056" max="14061" width="10.5546875" style="1" customWidth="1"/>
    <col min="14062" max="14303" width="8.88671875" style="1"/>
    <col min="14304" max="14304" width="6.109375" style="1" customWidth="1"/>
    <col min="14305" max="14310" width="10.44140625" style="1" customWidth="1"/>
    <col min="14311" max="14311" width="6" style="1" customWidth="1"/>
    <col min="14312" max="14317" width="10.5546875" style="1" customWidth="1"/>
    <col min="14318" max="14559" width="8.88671875" style="1"/>
    <col min="14560" max="14560" width="6.109375" style="1" customWidth="1"/>
    <col min="14561" max="14566" width="10.44140625" style="1" customWidth="1"/>
    <col min="14567" max="14567" width="6" style="1" customWidth="1"/>
    <col min="14568" max="14573" width="10.5546875" style="1" customWidth="1"/>
    <col min="14574" max="14815" width="8.88671875" style="1"/>
    <col min="14816" max="14816" width="6.109375" style="1" customWidth="1"/>
    <col min="14817" max="14822" width="10.44140625" style="1" customWidth="1"/>
    <col min="14823" max="14823" width="6" style="1" customWidth="1"/>
    <col min="14824" max="14829" width="10.5546875" style="1" customWidth="1"/>
    <col min="14830" max="15071" width="8.88671875" style="1"/>
    <col min="15072" max="15072" width="6.109375" style="1" customWidth="1"/>
    <col min="15073" max="15078" width="10.44140625" style="1" customWidth="1"/>
    <col min="15079" max="15079" width="6" style="1" customWidth="1"/>
    <col min="15080" max="15085" width="10.5546875" style="1" customWidth="1"/>
    <col min="15086" max="15327" width="8.88671875" style="1"/>
    <col min="15328" max="15328" width="6.109375" style="1" customWidth="1"/>
    <col min="15329" max="15334" width="10.44140625" style="1" customWidth="1"/>
    <col min="15335" max="15335" width="6" style="1" customWidth="1"/>
    <col min="15336" max="15341" width="10.5546875" style="1" customWidth="1"/>
    <col min="15342" max="15583" width="8.88671875" style="1"/>
    <col min="15584" max="15584" width="6.109375" style="1" customWidth="1"/>
    <col min="15585" max="15590" width="10.44140625" style="1" customWidth="1"/>
    <col min="15591" max="15591" width="6" style="1" customWidth="1"/>
    <col min="15592" max="15597" width="10.5546875" style="1" customWidth="1"/>
    <col min="15598" max="15839" width="8.88671875" style="1"/>
    <col min="15840" max="15840" width="6.109375" style="1" customWidth="1"/>
    <col min="15841" max="15846" width="10.44140625" style="1" customWidth="1"/>
    <col min="15847" max="15847" width="6" style="1" customWidth="1"/>
    <col min="15848" max="15853" width="10.5546875" style="1" customWidth="1"/>
    <col min="15854" max="16095" width="8.88671875" style="1"/>
    <col min="16096" max="16096" width="6.109375" style="1" customWidth="1"/>
    <col min="16097" max="16102" width="10.44140625" style="1" customWidth="1"/>
    <col min="16103" max="16103" width="6" style="1" customWidth="1"/>
    <col min="16104" max="16109" width="10.5546875" style="1" customWidth="1"/>
    <col min="16110" max="16378" width="8.88671875" style="1"/>
    <col min="16379" max="16384" width="9.109375" style="1" customWidth="1"/>
  </cols>
  <sheetData>
    <row r="1" spans="2:19" x14ac:dyDescent="0.25">
      <c r="B1" s="41" t="s">
        <v>15</v>
      </c>
      <c r="C1" s="42"/>
      <c r="D1" s="42"/>
    </row>
    <row r="3" spans="2:19" ht="15" customHeight="1" x14ac:dyDescent="0.25">
      <c r="B3" s="84" t="s">
        <v>7</v>
      </c>
      <c r="C3" s="85"/>
      <c r="D3" s="85"/>
      <c r="E3" s="85"/>
      <c r="F3" s="85"/>
      <c r="G3" s="85"/>
      <c r="H3" s="85"/>
      <c r="I3" s="85"/>
      <c r="J3" s="85"/>
      <c r="K3" s="85"/>
      <c r="L3" s="85"/>
      <c r="M3" s="86"/>
    </row>
    <row r="4" spans="2:19" ht="12.75" customHeight="1" x14ac:dyDescent="0.25">
      <c r="B4" s="87"/>
      <c r="C4" s="88"/>
      <c r="D4" s="88"/>
      <c r="E4" s="88"/>
      <c r="F4" s="88"/>
      <c r="G4" s="88"/>
      <c r="H4" s="88"/>
      <c r="I4" s="88"/>
      <c r="J4" s="88"/>
      <c r="K4" s="88"/>
      <c r="L4" s="88"/>
      <c r="M4" s="89"/>
    </row>
    <row r="5" spans="2:19" ht="19.5" customHeight="1" x14ac:dyDescent="0.3">
      <c r="B5" s="5"/>
      <c r="C5" s="90" t="s">
        <v>23</v>
      </c>
      <c r="D5" s="90"/>
      <c r="E5" s="90"/>
      <c r="F5" s="30"/>
      <c r="G5" s="29"/>
      <c r="H5" s="90" t="s">
        <v>17</v>
      </c>
      <c r="I5" s="90"/>
      <c r="J5" s="90"/>
      <c r="K5" s="90"/>
      <c r="L5" s="90"/>
      <c r="M5" s="8"/>
    </row>
    <row r="6" spans="2:19" ht="14.4" x14ac:dyDescent="0.3">
      <c r="B6" s="5"/>
      <c r="C6" s="83" t="s">
        <v>16</v>
      </c>
      <c r="D6" s="83"/>
      <c r="E6" s="83"/>
      <c r="F6" s="40" t="s">
        <v>18</v>
      </c>
      <c r="G6" s="29"/>
      <c r="H6" s="83" t="s">
        <v>1</v>
      </c>
      <c r="I6" s="83"/>
      <c r="J6" s="83"/>
      <c r="K6" s="83"/>
      <c r="L6" s="83"/>
      <c r="M6" s="8"/>
      <c r="O6" s="2"/>
    </row>
    <row r="7" spans="2:19" ht="16.5" customHeight="1" x14ac:dyDescent="0.35">
      <c r="B7" s="6"/>
      <c r="C7" s="3" t="s">
        <v>12</v>
      </c>
      <c r="D7" s="3" t="s">
        <v>13</v>
      </c>
      <c r="E7" s="14" t="s">
        <v>14</v>
      </c>
      <c r="F7" s="3" t="s">
        <v>2</v>
      </c>
      <c r="G7" s="29"/>
      <c r="H7" s="15" t="s">
        <v>0</v>
      </c>
      <c r="I7" s="31" t="s">
        <v>19</v>
      </c>
      <c r="J7" s="32" t="s">
        <v>20</v>
      </c>
      <c r="K7" s="34" t="s">
        <v>21</v>
      </c>
      <c r="L7" s="32" t="s">
        <v>22</v>
      </c>
      <c r="M7" s="7"/>
      <c r="O7" s="26"/>
      <c r="R7" s="2"/>
      <c r="S7" s="2"/>
    </row>
    <row r="8" spans="2:19" ht="14.4" x14ac:dyDescent="0.3">
      <c r="B8" s="9">
        <v>1920</v>
      </c>
      <c r="C8" s="35">
        <v>0.41738416286705582</v>
      </c>
      <c r="D8" s="35">
        <v>0.40914420926091866</v>
      </c>
      <c r="E8" s="36">
        <v>0.17347162787202552</v>
      </c>
      <c r="F8" s="28">
        <v>2.4060658678718969</v>
      </c>
      <c r="G8" s="29"/>
      <c r="H8" s="11">
        <v>38.484462820961618</v>
      </c>
      <c r="I8" s="69">
        <v>160.62805297915398</v>
      </c>
      <c r="J8" s="70">
        <v>31.491390219427128</v>
      </c>
      <c r="K8" s="70">
        <v>16.689906033331638</v>
      </c>
      <c r="L8" s="27">
        <v>143.93814694582233</v>
      </c>
      <c r="M8" s="10">
        <v>1920</v>
      </c>
      <c r="O8" s="37"/>
      <c r="P8" s="39"/>
      <c r="Q8" s="38"/>
      <c r="S8" s="68"/>
    </row>
    <row r="9" spans="2:19" ht="14.4" x14ac:dyDescent="0.3">
      <c r="B9" s="9">
        <v>1921</v>
      </c>
      <c r="C9" s="35">
        <v>0.46066992687323233</v>
      </c>
      <c r="D9" s="35">
        <v>0.36585844525474209</v>
      </c>
      <c r="E9" s="36">
        <v>0.17347162787202552</v>
      </c>
      <c r="F9" s="28">
        <v>2.6555923439715476</v>
      </c>
      <c r="G9" s="29"/>
      <c r="H9" s="11">
        <v>48.956171565395564</v>
      </c>
      <c r="I9" s="69">
        <v>225.52635975024191</v>
      </c>
      <c r="J9" s="70">
        <v>35.822057629080071</v>
      </c>
      <c r="K9" s="70">
        <v>21.231266939578344</v>
      </c>
      <c r="L9" s="27">
        <v>204.29509281066356</v>
      </c>
      <c r="M9" s="10">
        <v>1921</v>
      </c>
      <c r="O9" s="37"/>
      <c r="P9" s="39"/>
      <c r="Q9" s="38"/>
      <c r="S9" s="68"/>
    </row>
    <row r="10" spans="2:19" ht="14.4" x14ac:dyDescent="0.3">
      <c r="B10" s="9">
        <v>1922</v>
      </c>
      <c r="C10" s="35">
        <v>0.4391651723315893</v>
      </c>
      <c r="D10" s="35">
        <v>0.38584557797012986</v>
      </c>
      <c r="E10" s="36">
        <v>0.17498924969828086</v>
      </c>
      <c r="F10" s="28">
        <v>2.5096694402016388</v>
      </c>
      <c r="G10" s="29"/>
      <c r="H10" s="11">
        <v>47.982914249542141</v>
      </c>
      <c r="I10" s="69">
        <v>210.72424805372046</v>
      </c>
      <c r="J10" s="70">
        <v>37.027990562611535</v>
      </c>
      <c r="K10" s="70">
        <v>20.991235407160822</v>
      </c>
      <c r="L10" s="27">
        <v>189.73301264655964</v>
      </c>
      <c r="M10" s="10">
        <v>1922</v>
      </c>
      <c r="O10" s="37"/>
      <c r="P10" s="39"/>
      <c r="Q10" s="38"/>
      <c r="S10" s="68"/>
    </row>
    <row r="11" spans="2:19" ht="14.4" x14ac:dyDescent="0.3">
      <c r="B11" s="9">
        <v>1923</v>
      </c>
      <c r="C11" s="35">
        <v>0.45115597022063542</v>
      </c>
      <c r="D11" s="35">
        <v>0.37233715825482822</v>
      </c>
      <c r="E11" s="36">
        <v>0.17650687152453642</v>
      </c>
      <c r="F11" s="28">
        <v>2.556024965622484</v>
      </c>
      <c r="G11" s="29"/>
      <c r="H11" s="11">
        <v>49.320748730272825</v>
      </c>
      <c r="I11" s="69">
        <v>222.51350245414406</v>
      </c>
      <c r="J11" s="70">
        <v>36.727894850460423</v>
      </c>
      <c r="K11" s="70">
        <v>21.763627649070518</v>
      </c>
      <c r="L11" s="27">
        <v>200.74987480507355</v>
      </c>
      <c r="M11" s="10">
        <v>1923</v>
      </c>
      <c r="O11" s="37"/>
      <c r="P11" s="39"/>
      <c r="Q11" s="38"/>
    </row>
    <row r="12" spans="2:19" ht="14.4" x14ac:dyDescent="0.3">
      <c r="B12" s="9">
        <v>1924</v>
      </c>
      <c r="C12" s="35">
        <v>0.38071200680999823</v>
      </c>
      <c r="D12" s="35">
        <v>0.42013656076917094</v>
      </c>
      <c r="E12" s="36">
        <v>0.1991514324208308</v>
      </c>
      <c r="F12" s="28">
        <v>1.911670943975478</v>
      </c>
      <c r="G12" s="29"/>
      <c r="H12" s="11">
        <v>47.367480190673689</v>
      </c>
      <c r="I12" s="69">
        <v>180.33368440924215</v>
      </c>
      <c r="J12" s="70">
        <v>39.801620439222951</v>
      </c>
      <c r="K12" s="70">
        <v>23.583253825344979</v>
      </c>
      <c r="L12" s="27">
        <v>156.75043058389718</v>
      </c>
      <c r="M12" s="10">
        <v>1924</v>
      </c>
      <c r="O12" s="37"/>
      <c r="P12" s="39"/>
    </row>
    <row r="13" spans="2:19" ht="14.4" x14ac:dyDescent="0.3">
      <c r="B13" s="9">
        <v>1925</v>
      </c>
      <c r="C13" s="35">
        <v>0.43006055744108618</v>
      </c>
      <c r="D13" s="35">
        <v>0.38666206695557692</v>
      </c>
      <c r="E13" s="36">
        <v>0.18327737560333693</v>
      </c>
      <c r="F13" s="28">
        <v>2.3465010671685769</v>
      </c>
      <c r="G13" s="29"/>
      <c r="H13" s="11">
        <v>50.611922127294527</v>
      </c>
      <c r="I13" s="69">
        <v>217.66191443229127</v>
      </c>
      <c r="J13" s="70">
        <v>39.139420844668805</v>
      </c>
      <c r="K13" s="70">
        <v>23.190050654327496</v>
      </c>
      <c r="L13" s="27">
        <v>194.47186377796376</v>
      </c>
      <c r="M13" s="10">
        <v>1925</v>
      </c>
      <c r="O13" s="37"/>
      <c r="P13" s="39"/>
    </row>
    <row r="14" spans="2:19" ht="14.4" x14ac:dyDescent="0.3">
      <c r="B14" s="9">
        <v>1926</v>
      </c>
      <c r="C14" s="35">
        <v>0.44665309109264539</v>
      </c>
      <c r="D14" s="35">
        <v>0.37564544049766924</v>
      </c>
      <c r="E14" s="36">
        <v>0.17770146840968534</v>
      </c>
      <c r="F14" s="28">
        <v>2.5135025337151422</v>
      </c>
      <c r="G14" s="29"/>
      <c r="H14" s="11">
        <v>54.374957803869357</v>
      </c>
      <c r="I14" s="69">
        <v>242.86742981130408</v>
      </c>
      <c r="J14" s="70">
        <v>40.851409952553361</v>
      </c>
      <c r="K14" s="70">
        <v>24.15627461615566</v>
      </c>
      <c r="L14" s="27">
        <v>218.71115519514842</v>
      </c>
      <c r="M14" s="10">
        <v>1926</v>
      </c>
      <c r="O14" s="37"/>
      <c r="P14" s="39"/>
    </row>
    <row r="15" spans="2:19" ht="14.4" x14ac:dyDescent="0.3">
      <c r="B15" s="9">
        <v>1927</v>
      </c>
      <c r="C15" s="35">
        <v>0.35599830384624825</v>
      </c>
      <c r="D15" s="35">
        <v>0.4375183911724887</v>
      </c>
      <c r="E15" s="36">
        <v>0.2064833049812631</v>
      </c>
      <c r="F15" s="28">
        <v>1.7241021199198288</v>
      </c>
      <c r="G15" s="29"/>
      <c r="H15" s="11">
        <v>51.625682326768633</v>
      </c>
      <c r="I15" s="69">
        <v>183.78655343234868</v>
      </c>
      <c r="J15" s="70">
        <v>45.17437094957959</v>
      </c>
      <c r="K15" s="70">
        <v>26.649603771859926</v>
      </c>
      <c r="L15" s="27">
        <v>157.13694966048877</v>
      </c>
      <c r="M15" s="10">
        <v>1927</v>
      </c>
      <c r="O15" s="37"/>
      <c r="P15" s="39"/>
    </row>
    <row r="16" spans="2:19" ht="14.4" x14ac:dyDescent="0.3">
      <c r="B16" s="9">
        <v>1928</v>
      </c>
      <c r="C16" s="35">
        <v>0.37090178987461719</v>
      </c>
      <c r="D16" s="35">
        <v>0.43363107744116641</v>
      </c>
      <c r="E16" s="36">
        <v>0.19546713268421639</v>
      </c>
      <c r="F16" s="28">
        <v>1.897514864935484</v>
      </c>
      <c r="G16" s="29"/>
      <c r="H16" s="11">
        <v>54.28448184494502</v>
      </c>
      <c r="I16" s="69">
        <v>201.34211478706268</v>
      </c>
      <c r="J16" s="70">
        <v>47.078876701517892</v>
      </c>
      <c r="K16" s="70">
        <v>26.527080038699509</v>
      </c>
      <c r="L16" s="27">
        <v>174.81503474836319</v>
      </c>
      <c r="M16" s="10">
        <v>1928</v>
      </c>
      <c r="O16" s="37"/>
      <c r="P16" s="39"/>
    </row>
    <row r="17" spans="2:16" ht="14.4" x14ac:dyDescent="0.3">
      <c r="B17" s="9">
        <v>1929</v>
      </c>
      <c r="C17" s="35">
        <v>0.38826533593200474</v>
      </c>
      <c r="D17" s="35">
        <v>0.41644439532863253</v>
      </c>
      <c r="E17" s="36">
        <v>0.19529026873936275</v>
      </c>
      <c r="F17" s="28">
        <v>1.9881448186759849</v>
      </c>
      <c r="G17" s="29"/>
      <c r="H17" s="11">
        <v>53.498787507109071</v>
      </c>
      <c r="I17" s="69">
        <v>207.71724703402643</v>
      </c>
      <c r="J17" s="70">
        <v>44.558540428426078</v>
      </c>
      <c r="K17" s="70">
        <v>26.11948147373348</v>
      </c>
      <c r="L17" s="27">
        <v>181.59776556029294</v>
      </c>
      <c r="M17" s="10">
        <v>1929</v>
      </c>
      <c r="O17" s="37"/>
      <c r="P17" s="39"/>
    </row>
    <row r="18" spans="2:16" ht="14.4" x14ac:dyDescent="0.3">
      <c r="B18" s="9">
        <v>1930</v>
      </c>
      <c r="C18" s="35">
        <v>0.41946982217436396</v>
      </c>
      <c r="D18" s="35">
        <v>0.39542145211673763</v>
      </c>
      <c r="E18" s="36">
        <v>0.18510872570889833</v>
      </c>
      <c r="F18" s="28">
        <v>2.266072658476519</v>
      </c>
      <c r="G18" s="29"/>
      <c r="H18" s="11">
        <v>50.601578316888158</v>
      </c>
      <c r="I18" s="69">
        <v>212.25835058327226</v>
      </c>
      <c r="J18" s="70">
        <v>40.01789915492548</v>
      </c>
      <c r="K18" s="70">
        <v>23.416984202745468</v>
      </c>
      <c r="L18" s="27">
        <v>188.84136638052678</v>
      </c>
      <c r="M18" s="10">
        <v>1930</v>
      </c>
      <c r="O18" s="37"/>
      <c r="P18" s="39"/>
    </row>
    <row r="19" spans="2:16" ht="14.4" x14ac:dyDescent="0.3">
      <c r="B19" s="9">
        <v>1931</v>
      </c>
      <c r="C19" s="35">
        <v>0.36516855064822928</v>
      </c>
      <c r="D19" s="35">
        <v>0.43262992162618463</v>
      </c>
      <c r="E19" s="36">
        <v>0.20220152772558611</v>
      </c>
      <c r="F19" s="28">
        <v>1.8059633611859289</v>
      </c>
      <c r="G19" s="29"/>
      <c r="H19" s="11">
        <v>50.063408654494509</v>
      </c>
      <c r="I19" s="69">
        <v>182.81582378871778</v>
      </c>
      <c r="J19" s="70">
        <v>43.317857125067228</v>
      </c>
      <c r="K19" s="70">
        <v>25.307244282722795</v>
      </c>
      <c r="L19" s="27">
        <v>157.50857950599499</v>
      </c>
      <c r="M19" s="10">
        <v>1931</v>
      </c>
      <c r="O19" s="37"/>
      <c r="P19" s="39"/>
    </row>
    <row r="20" spans="2:16" ht="14.4" x14ac:dyDescent="0.3">
      <c r="B20" s="9">
        <v>1932</v>
      </c>
      <c r="C20" s="35">
        <v>0.34451873856404336</v>
      </c>
      <c r="D20" s="35">
        <v>0.4543906361193869</v>
      </c>
      <c r="E20" s="36">
        <v>0.20109062531656974</v>
      </c>
      <c r="F20" s="28">
        <v>1.713251117607695</v>
      </c>
      <c r="G20" s="29"/>
      <c r="H20" s="11">
        <v>43.579544100960199</v>
      </c>
      <c r="I20" s="69">
        <v>150.13969560858905</v>
      </c>
      <c r="J20" s="70">
        <v>39.604273531656361</v>
      </c>
      <c r="K20" s="70">
        <v>21.908594435682787</v>
      </c>
      <c r="L20" s="27">
        <v>128.23110117290628</v>
      </c>
      <c r="M20" s="10">
        <v>1932</v>
      </c>
      <c r="O20" s="37"/>
      <c r="P20" s="39"/>
    </row>
    <row r="21" spans="2:16" ht="14.4" x14ac:dyDescent="0.3">
      <c r="B21" s="9">
        <v>1933</v>
      </c>
      <c r="C21" s="35">
        <v>0.38025026741718898</v>
      </c>
      <c r="D21" s="35">
        <v>0.42479420676845747</v>
      </c>
      <c r="E21" s="36">
        <v>0.19495552581435352</v>
      </c>
      <c r="F21" s="28">
        <v>1.9504462149961446</v>
      </c>
      <c r="G21" s="29"/>
      <c r="H21" s="11">
        <v>44.945086612333654</v>
      </c>
      <c r="I21" s="69">
        <v>170.90381203428592</v>
      </c>
      <c r="J21" s="70">
        <v>38.184824831251781</v>
      </c>
      <c r="K21" s="70">
        <v>21.905732483197919</v>
      </c>
      <c r="L21" s="27">
        <v>148.99807955108801</v>
      </c>
      <c r="M21" s="10">
        <v>1933</v>
      </c>
      <c r="O21" s="37"/>
      <c r="P21" s="39"/>
    </row>
    <row r="22" spans="2:16" ht="14.4" x14ac:dyDescent="0.3">
      <c r="B22" s="9">
        <v>1934</v>
      </c>
      <c r="C22" s="35">
        <v>0.30555716890428125</v>
      </c>
      <c r="D22" s="35">
        <v>0.49109168134762426</v>
      </c>
      <c r="E22" s="36">
        <v>0.2033511497480944</v>
      </c>
      <c r="F22" s="28">
        <v>1.5026085138087331</v>
      </c>
      <c r="G22" s="29"/>
      <c r="H22" s="11">
        <v>46.585925072451502</v>
      </c>
      <c r="I22" s="69">
        <v>142.34663375925254</v>
      </c>
      <c r="J22" s="70">
        <v>45.755920541929306</v>
      </c>
      <c r="K22" s="70">
        <v>23.683253563903975</v>
      </c>
      <c r="L22" s="27">
        <v>118.66338019534857</v>
      </c>
      <c r="M22" s="10">
        <v>1934</v>
      </c>
      <c r="O22" s="37"/>
      <c r="P22" s="39"/>
    </row>
    <row r="23" spans="2:16" ht="14.4" x14ac:dyDescent="0.3">
      <c r="B23" s="9">
        <v>1935</v>
      </c>
      <c r="C23" s="35">
        <v>0.28650112404467964</v>
      </c>
      <c r="D23" s="35">
        <v>0.50744046153003541</v>
      </c>
      <c r="E23" s="36">
        <v>0.206058414425285</v>
      </c>
      <c r="F23" s="28">
        <v>1.3903878899765216</v>
      </c>
      <c r="G23" s="29"/>
      <c r="H23" s="11">
        <v>48.488226657847001</v>
      </c>
      <c r="I23" s="69">
        <v>138.91931440406364</v>
      </c>
      <c r="J23" s="70">
        <v>49.209776228061699</v>
      </c>
      <c r="K23" s="70">
        <v>24.978517758524472</v>
      </c>
      <c r="L23" s="27">
        <v>113.94079664553917</v>
      </c>
      <c r="M23" s="10">
        <v>1935</v>
      </c>
      <c r="O23" s="37"/>
      <c r="P23" s="39"/>
    </row>
    <row r="24" spans="2:16" ht="14.4" x14ac:dyDescent="0.3">
      <c r="B24" s="9">
        <v>1936</v>
      </c>
      <c r="C24" s="35">
        <v>0.31168729073733464</v>
      </c>
      <c r="D24" s="35">
        <v>0.47948459576363955</v>
      </c>
      <c r="E24" s="36">
        <v>0.20882811349902575</v>
      </c>
      <c r="F24" s="28">
        <v>1.4925542615639669</v>
      </c>
      <c r="G24" s="29"/>
      <c r="H24" s="11">
        <v>54.400670195904304</v>
      </c>
      <c r="I24" s="69">
        <v>169.55997507656679</v>
      </c>
      <c r="J24" s="70">
        <v>52.168566716308497</v>
      </c>
      <c r="K24" s="70">
        <v>28.400973325233426</v>
      </c>
      <c r="L24" s="27">
        <v>141.15900175133336</v>
      </c>
      <c r="M24" s="10">
        <v>1936</v>
      </c>
      <c r="O24" s="37"/>
      <c r="P24" s="39"/>
    </row>
    <row r="25" spans="2:16" ht="14.4" x14ac:dyDescent="0.3">
      <c r="B25" s="9">
        <v>1937</v>
      </c>
      <c r="C25" s="35">
        <v>0.31334557873699609</v>
      </c>
      <c r="D25" s="35">
        <v>0.48092002497555486</v>
      </c>
      <c r="E25" s="36">
        <v>0.20573439628744905</v>
      </c>
      <c r="F25" s="28">
        <v>1.5230587805997899</v>
      </c>
      <c r="G25" s="29"/>
      <c r="H25" s="11">
        <v>57.60104303280778</v>
      </c>
      <c r="I25" s="69">
        <v>180.49032164969768</v>
      </c>
      <c r="J25" s="70">
        <v>55.402990107911855</v>
      </c>
      <c r="K25" s="70">
        <v>29.626289534705201</v>
      </c>
      <c r="L25" s="27">
        <v>150.86403211499248</v>
      </c>
      <c r="M25" s="10">
        <v>1937</v>
      </c>
      <c r="O25" s="37"/>
      <c r="P25" s="39"/>
    </row>
    <row r="26" spans="2:16" ht="14.4" x14ac:dyDescent="0.3">
      <c r="B26" s="9">
        <v>1938</v>
      </c>
      <c r="C26" s="35">
        <v>0.31455084250332876</v>
      </c>
      <c r="D26" s="35">
        <v>0.48203333660574627</v>
      </c>
      <c r="E26" s="36">
        <v>0.20341582089092497</v>
      </c>
      <c r="F26" s="28">
        <v>1.5463440411156431</v>
      </c>
      <c r="G26" s="29"/>
      <c r="H26" s="11">
        <v>58.818019658042367</v>
      </c>
      <c r="I26" s="69">
        <v>185.01257637814578</v>
      </c>
      <c r="J26" s="70">
        <v>56.704492536617074</v>
      </c>
      <c r="K26" s="70">
        <v>29.911289379798127</v>
      </c>
      <c r="L26" s="27">
        <v>155.10128699834766</v>
      </c>
      <c r="M26" s="10">
        <v>1938</v>
      </c>
      <c r="O26" s="37"/>
      <c r="P26" s="39"/>
    </row>
    <row r="27" spans="2:16" ht="14.4" x14ac:dyDescent="0.3">
      <c r="B27" s="9">
        <v>1939</v>
      </c>
      <c r="C27" s="35">
        <v>0.34135438911711785</v>
      </c>
      <c r="D27" s="35">
        <v>0.46324398725400223</v>
      </c>
      <c r="E27" s="36">
        <v>0.19540162362887997</v>
      </c>
      <c r="F27" s="28">
        <v>1.7469373221045557</v>
      </c>
      <c r="G27" s="29"/>
      <c r="H27" s="11">
        <v>59.968209649029411</v>
      </c>
      <c r="I27" s="69">
        <v>204.70411571191684</v>
      </c>
      <c r="J27" s="70">
        <v>55.559825092600626</v>
      </c>
      <c r="K27" s="70">
        <v>29.294713828843534</v>
      </c>
      <c r="L27" s="27">
        <v>175.40940188307331</v>
      </c>
      <c r="M27" s="10">
        <v>1939</v>
      </c>
      <c r="O27" s="37"/>
      <c r="P27" s="39"/>
    </row>
    <row r="28" spans="2:16" ht="14.4" x14ac:dyDescent="0.3">
      <c r="B28" s="9">
        <v>1940</v>
      </c>
      <c r="C28" s="35">
        <v>0.31759440620523377</v>
      </c>
      <c r="D28" s="35">
        <v>0.484848290427915</v>
      </c>
      <c r="E28" s="36">
        <v>0.19755730336685115</v>
      </c>
      <c r="F28" s="28">
        <v>1.6076065060246418</v>
      </c>
      <c r="G28" s="29"/>
      <c r="H28" s="11">
        <v>59.622050150125048</v>
      </c>
      <c r="I28" s="69">
        <v>189.35629614167632</v>
      </c>
      <c r="J28" s="70">
        <v>57.815298174191085</v>
      </c>
      <c r="K28" s="70">
        <v>29.446928622154669</v>
      </c>
      <c r="L28" s="27">
        <v>159.90936751952165</v>
      </c>
      <c r="M28" s="10">
        <v>1940</v>
      </c>
      <c r="O28" s="37"/>
      <c r="P28" s="39"/>
    </row>
    <row r="29" spans="2:16" ht="14.4" x14ac:dyDescent="0.3">
      <c r="B29" s="9">
        <v>1941</v>
      </c>
      <c r="C29" s="35">
        <v>0.41433605683960267</v>
      </c>
      <c r="D29" s="35">
        <v>0.41704498018515279</v>
      </c>
      <c r="E29" s="36">
        <v>0.16861896297524456</v>
      </c>
      <c r="F29" s="28">
        <v>2.4572328611725158</v>
      </c>
      <c r="G29" s="29"/>
      <c r="H29" s="11">
        <v>66.091965516197831</v>
      </c>
      <c r="I29" s="69">
        <v>273.84284380760403</v>
      </c>
      <c r="J29" s="70">
        <v>55.12664489820105</v>
      </c>
      <c r="K29" s="70">
        <v>27.860896715842255</v>
      </c>
      <c r="L29" s="27">
        <v>245.98194709176178</v>
      </c>
      <c r="M29" s="10">
        <v>1941</v>
      </c>
      <c r="O29" s="37"/>
      <c r="P29" s="39"/>
    </row>
    <row r="30" spans="2:16" ht="14.4" x14ac:dyDescent="0.3">
      <c r="B30" s="9">
        <v>1942</v>
      </c>
      <c r="C30" s="35">
        <v>0.45278074705860211</v>
      </c>
      <c r="D30" s="35">
        <v>0.39179741213863734</v>
      </c>
      <c r="E30" s="36">
        <v>0.15542184080276061</v>
      </c>
      <c r="F30" s="28">
        <v>2.9132375779360848</v>
      </c>
      <c r="G30" s="29"/>
      <c r="H30" s="11">
        <v>66.055645834832305</v>
      </c>
      <c r="I30" s="69">
        <v>299.08724668533807</v>
      </c>
      <c r="J30" s="70">
        <v>51.760862190467307</v>
      </c>
      <c r="K30" s="70">
        <v>25.66622517766211</v>
      </c>
      <c r="L30" s="27">
        <v>273.42102150767596</v>
      </c>
      <c r="M30" s="10">
        <v>1942</v>
      </c>
      <c r="O30" s="37"/>
      <c r="P30" s="39"/>
    </row>
    <row r="31" spans="2:16" ht="14.4" x14ac:dyDescent="0.3">
      <c r="B31" s="9">
        <v>1943</v>
      </c>
      <c r="C31" s="35">
        <v>0.46317445923258932</v>
      </c>
      <c r="D31" s="35">
        <v>0.39568329360198889</v>
      </c>
      <c r="E31" s="36">
        <v>0.14114224716542184</v>
      </c>
      <c r="F31" s="28">
        <v>3.281614601826047</v>
      </c>
      <c r="G31" s="29"/>
      <c r="H31" s="11">
        <v>62.656137153539269</v>
      </c>
      <c r="I31" s="69">
        <v>290.20722443693501</v>
      </c>
      <c r="J31" s="70">
        <v>49.583973426580727</v>
      </c>
      <c r="K31" s="70">
        <v>22.108569991388524</v>
      </c>
      <c r="L31" s="27">
        <v>268.09865444554646</v>
      </c>
      <c r="M31" s="10">
        <v>1943</v>
      </c>
      <c r="O31" s="37"/>
      <c r="P31" s="39"/>
    </row>
    <row r="32" spans="2:16" ht="14.4" x14ac:dyDescent="0.3">
      <c r="B32" s="9">
        <v>1944</v>
      </c>
      <c r="C32" s="35">
        <v>0.49036742189102123</v>
      </c>
      <c r="D32" s="35">
        <v>0.37837653638241414</v>
      </c>
      <c r="E32" s="36">
        <v>0.13125604172656463</v>
      </c>
      <c r="F32" s="28">
        <v>3.7359607637152812</v>
      </c>
      <c r="G32" s="29"/>
      <c r="H32" s="11">
        <v>65.276217747278636</v>
      </c>
      <c r="I32" s="69">
        <v>320.09330607529949</v>
      </c>
      <c r="J32" s="70">
        <v>49.397978358719122</v>
      </c>
      <c r="K32" s="70">
        <v>21.419744900972805</v>
      </c>
      <c r="L32" s="27">
        <v>298.67356117432666</v>
      </c>
      <c r="M32" s="10">
        <v>1944</v>
      </c>
      <c r="O32" s="37"/>
      <c r="P32" s="39"/>
    </row>
    <row r="33" spans="2:16" ht="14.4" x14ac:dyDescent="0.3">
      <c r="B33" s="9">
        <v>1945</v>
      </c>
      <c r="C33" s="35">
        <v>0.50933220811653901</v>
      </c>
      <c r="D33" s="35">
        <v>0.36552910065778832</v>
      </c>
      <c r="E33" s="36">
        <v>0.12513869122567264</v>
      </c>
      <c r="F33" s="28">
        <v>4.070141721380315</v>
      </c>
      <c r="G33" s="29"/>
      <c r="H33" s="11">
        <v>67.211531118688427</v>
      </c>
      <c r="I33" s="69">
        <v>342.32997555575054</v>
      </c>
      <c r="J33" s="70">
        <v>49.135541047294268</v>
      </c>
      <c r="K33" s="70">
        <v>21.026907598665598</v>
      </c>
      <c r="L33" s="27">
        <v>321.30306795708492</v>
      </c>
      <c r="M33" s="10">
        <v>1945</v>
      </c>
      <c r="O33" s="37"/>
      <c r="P33" s="39"/>
    </row>
    <row r="34" spans="2:16" ht="14.4" x14ac:dyDescent="0.3">
      <c r="B34" s="9">
        <v>1946</v>
      </c>
      <c r="C34" s="35">
        <v>0.52516489854064652</v>
      </c>
      <c r="D34" s="35">
        <v>0.35623166717876448</v>
      </c>
      <c r="E34" s="36">
        <v>0.11860343428058902</v>
      </c>
      <c r="F34" s="28">
        <v>4.4279063395265998</v>
      </c>
      <c r="G34" s="29"/>
      <c r="H34" s="11">
        <v>69.732386837303324</v>
      </c>
      <c r="I34" s="69">
        <v>366.21001858409511</v>
      </c>
      <c r="J34" s="70">
        <v>49.681768838814186</v>
      </c>
      <c r="K34" s="70">
        <v>20.676251398716786</v>
      </c>
      <c r="L34" s="27">
        <v>345.53376718537834</v>
      </c>
      <c r="M34" s="10">
        <v>1946</v>
      </c>
      <c r="O34" s="37"/>
      <c r="P34" s="39"/>
    </row>
    <row r="35" spans="2:16" ht="14.4" x14ac:dyDescent="0.3">
      <c r="B35" s="9">
        <v>1947</v>
      </c>
      <c r="C35" s="35">
        <v>0.51645649959813966</v>
      </c>
      <c r="D35" s="35">
        <v>0.36168722082912447</v>
      </c>
      <c r="E35" s="36">
        <v>0.12185627957273586</v>
      </c>
      <c r="F35" s="28">
        <v>4.2382428005268897</v>
      </c>
      <c r="G35" s="29"/>
      <c r="H35" s="11">
        <v>69.434028044737261</v>
      </c>
      <c r="I35" s="69">
        <v>358.59655076984069</v>
      </c>
      <c r="J35" s="70">
        <v>50.226801268945017</v>
      </c>
      <c r="K35" s="70">
        <v>21.152430833201709</v>
      </c>
      <c r="L35" s="27">
        <v>337.44411993663897</v>
      </c>
      <c r="M35" s="10">
        <v>1947</v>
      </c>
      <c r="O35" s="37"/>
      <c r="P35" s="39"/>
    </row>
    <row r="36" spans="2:16" ht="14.4" x14ac:dyDescent="0.3">
      <c r="B36" s="9">
        <v>1948</v>
      </c>
      <c r="C36" s="35">
        <v>0.52009065545310285</v>
      </c>
      <c r="D36" s="35">
        <v>0.35308187593626561</v>
      </c>
      <c r="E36" s="36">
        <v>0.12682746861063157</v>
      </c>
      <c r="F36" s="28">
        <v>4.1007729725317974</v>
      </c>
      <c r="G36" s="29"/>
      <c r="H36" s="11">
        <v>68.894745262450158</v>
      </c>
      <c r="I36" s="69">
        <v>358.31513220822251</v>
      </c>
      <c r="J36" s="70">
        <v>48.6509717988341</v>
      </c>
      <c r="K36" s="70">
        <v>21.844365355527138</v>
      </c>
      <c r="L36" s="27">
        <v>336.47076685269536</v>
      </c>
      <c r="M36" s="10">
        <v>1948</v>
      </c>
      <c r="O36" s="37"/>
      <c r="P36" s="39"/>
    </row>
    <row r="37" spans="2:16" ht="14.4" x14ac:dyDescent="0.3">
      <c r="B37" s="9">
        <v>1949</v>
      </c>
      <c r="C37" s="35">
        <v>0.55390275488854235</v>
      </c>
      <c r="D37" s="35">
        <v>0.32863097191135848</v>
      </c>
      <c r="E37" s="36">
        <v>0.11746627320009916</v>
      </c>
      <c r="F37" s="28">
        <v>4.7154194970073737</v>
      </c>
      <c r="G37" s="29"/>
      <c r="H37" s="11">
        <v>70.263973800464157</v>
      </c>
      <c r="I37" s="69">
        <v>389.19408657493454</v>
      </c>
      <c r="J37" s="70">
        <v>46.181836000801532</v>
      </c>
      <c r="K37" s="70">
        <v>20.63411785642483</v>
      </c>
      <c r="L37" s="27">
        <v>368.55996871850971</v>
      </c>
      <c r="M37" s="10">
        <v>1949</v>
      </c>
      <c r="O37" s="37"/>
      <c r="P37" s="39"/>
    </row>
    <row r="38" spans="2:16" ht="14.4" x14ac:dyDescent="0.3">
      <c r="B38" s="9">
        <v>1950</v>
      </c>
      <c r="C38" s="35">
        <v>0.5500143586257431</v>
      </c>
      <c r="D38" s="35">
        <v>0.33284047114646909</v>
      </c>
      <c r="E38" s="36">
        <v>0.11714517022778782</v>
      </c>
      <c r="F38" s="28">
        <v>4.6951518151046665</v>
      </c>
      <c r="G38" s="29"/>
      <c r="H38" s="11">
        <v>74.263485419357409</v>
      </c>
      <c r="I38" s="69">
        <v>408.45983302240091</v>
      </c>
      <c r="J38" s="70">
        <v>49.435786951915716</v>
      </c>
      <c r="K38" s="70">
        <v>21.749021602898654</v>
      </c>
      <c r="L38" s="27">
        <v>386.71081141950225</v>
      </c>
      <c r="M38" s="10">
        <v>1950</v>
      </c>
      <c r="O38" s="37"/>
      <c r="P38" s="39"/>
    </row>
    <row r="39" spans="2:16" ht="14.4" x14ac:dyDescent="0.3">
      <c r="B39" s="9">
        <v>1951</v>
      </c>
      <c r="C39" s="35">
        <v>0.54207199130459649</v>
      </c>
      <c r="D39" s="35">
        <v>0.33706045444833116</v>
      </c>
      <c r="E39" s="36">
        <v>0.12086755424707236</v>
      </c>
      <c r="F39" s="28">
        <v>4.4848428900655648</v>
      </c>
      <c r="G39" s="33"/>
      <c r="H39" s="11">
        <v>76.881057113925067</v>
      </c>
      <c r="I39" s="69">
        <v>416.75067723347769</v>
      </c>
      <c r="J39" s="70">
        <v>51.827128098575372</v>
      </c>
      <c r="K39" s="70">
        <v>23.231063353224013</v>
      </c>
      <c r="L39" s="27">
        <v>393.5196138802537</v>
      </c>
      <c r="M39" s="10">
        <v>1951</v>
      </c>
      <c r="O39" s="37"/>
      <c r="P39" s="39"/>
    </row>
    <row r="40" spans="2:16" ht="14.4" x14ac:dyDescent="0.3">
      <c r="B40" s="9">
        <v>1952</v>
      </c>
      <c r="C40" s="35">
        <v>0.57487406938862029</v>
      </c>
      <c r="D40" s="35">
        <v>0.30011269421198461</v>
      </c>
      <c r="E40" s="36">
        <v>0.1250132363993951</v>
      </c>
      <c r="F40" s="28">
        <v>4.5985056138535576</v>
      </c>
      <c r="G40" s="33"/>
      <c r="H40" s="11">
        <v>77.619221089533411</v>
      </c>
      <c r="I40" s="69">
        <v>446.21277490515087</v>
      </c>
      <c r="J40" s="70">
        <v>46.589027127631134</v>
      </c>
      <c r="K40" s="70">
        <v>24.258575088006882</v>
      </c>
      <c r="L40" s="27">
        <v>421.954199817144</v>
      </c>
      <c r="M40" s="10">
        <v>1952</v>
      </c>
      <c r="O40" s="37"/>
      <c r="P40" s="39"/>
    </row>
    <row r="41" spans="2:16" ht="14.4" x14ac:dyDescent="0.3">
      <c r="B41" s="9">
        <v>1953</v>
      </c>
      <c r="C41" s="35">
        <v>0.55546069599461134</v>
      </c>
      <c r="D41" s="35">
        <v>0.3116567094378262</v>
      </c>
      <c r="E41" s="36">
        <v>0.13288259456756243</v>
      </c>
      <c r="F41" s="28">
        <v>4.1800861715730164</v>
      </c>
      <c r="G41" s="33"/>
      <c r="H41" s="11">
        <v>77.740914235243153</v>
      </c>
      <c r="I41" s="69">
        <v>431.82022328365548</v>
      </c>
      <c r="J41" s="70">
        <v>48.456955038488282</v>
      </c>
      <c r="K41" s="70">
        <v>25.826035969083645</v>
      </c>
      <c r="L41" s="27">
        <v>405.99418731457183</v>
      </c>
      <c r="M41" s="10">
        <v>1953</v>
      </c>
      <c r="O41" s="37"/>
      <c r="P41" s="39"/>
    </row>
    <row r="42" spans="2:16" ht="14.4" x14ac:dyDescent="0.3">
      <c r="B42" s="9">
        <v>1954</v>
      </c>
      <c r="C42" s="35">
        <v>0.56234853844882571</v>
      </c>
      <c r="D42" s="35">
        <v>0.31019841513801827</v>
      </c>
      <c r="E42" s="36">
        <v>0.127453046413156</v>
      </c>
      <c r="F42" s="28">
        <v>4.4122016246351476</v>
      </c>
      <c r="G42" s="33"/>
      <c r="H42" s="11">
        <v>79.646326919510201</v>
      </c>
      <c r="I42" s="69">
        <v>447.88995536003921</v>
      </c>
      <c r="J42" s="70">
        <v>49.412328763993088</v>
      </c>
      <c r="K42" s="70">
        <v>25.377917503774324</v>
      </c>
      <c r="L42" s="27">
        <v>422.5120378562649</v>
      </c>
      <c r="M42" s="10">
        <v>1954</v>
      </c>
      <c r="O42" s="37"/>
      <c r="P42" s="39"/>
    </row>
    <row r="43" spans="2:16" ht="14.4" x14ac:dyDescent="0.3">
      <c r="B43" s="9">
        <v>1955</v>
      </c>
      <c r="C43" s="35">
        <v>0.5672333107480092</v>
      </c>
      <c r="D43" s="35">
        <v>0.31320328200085229</v>
      </c>
      <c r="E43" s="36">
        <v>0.11956340725113852</v>
      </c>
      <c r="F43" s="28">
        <v>4.7442049686369057</v>
      </c>
      <c r="G43" s="33"/>
      <c r="H43" s="11">
        <v>83.573565566137972</v>
      </c>
      <c r="I43" s="69">
        <v>474.05710287096258</v>
      </c>
      <c r="J43" s="70">
        <v>52.351030047655662</v>
      </c>
      <c r="K43" s="70">
        <v>24.980850638034706</v>
      </c>
      <c r="L43" s="27">
        <v>449.07625223292786</v>
      </c>
      <c r="M43" s="10">
        <v>1955</v>
      </c>
      <c r="O43" s="37"/>
      <c r="P43" s="39"/>
    </row>
    <row r="44" spans="2:16" ht="14.4" x14ac:dyDescent="0.3">
      <c r="B44" s="9">
        <v>1956</v>
      </c>
      <c r="C44" s="35">
        <v>0.53708624003719796</v>
      </c>
      <c r="D44" s="35">
        <v>0.33625647403229858</v>
      </c>
      <c r="E44" s="36">
        <v>0.12665728593050346</v>
      </c>
      <c r="F44" s="28">
        <v>4.2404685691109458</v>
      </c>
      <c r="G44" s="33"/>
      <c r="H44" s="11">
        <v>84.293248311225483</v>
      </c>
      <c r="I44" s="69">
        <v>452.7274379599798</v>
      </c>
      <c r="J44" s="70">
        <v>56.688300923723375</v>
      </c>
      <c r="K44" s="70">
        <v>26.690885133414536</v>
      </c>
      <c r="L44" s="27">
        <v>426.03655282656524</v>
      </c>
      <c r="M44" s="10">
        <v>1956</v>
      </c>
      <c r="O44" s="37"/>
      <c r="P44" s="39"/>
    </row>
    <row r="45" spans="2:16" ht="14.4" x14ac:dyDescent="0.3">
      <c r="B45" s="9">
        <v>1957</v>
      </c>
      <c r="C45" s="35">
        <v>0.53184567742673183</v>
      </c>
      <c r="D45" s="35">
        <v>0.34201327574506757</v>
      </c>
      <c r="E45" s="36">
        <v>0.1261410468282006</v>
      </c>
      <c r="F45" s="28">
        <v>4.216277657431255</v>
      </c>
      <c r="G45" s="33"/>
      <c r="H45" s="11">
        <v>86.745809013244596</v>
      </c>
      <c r="I45" s="69">
        <v>461.35383558578968</v>
      </c>
      <c r="J45" s="70">
        <v>59.336436595551582</v>
      </c>
      <c r="K45" s="70">
        <v>27.355517892224579</v>
      </c>
      <c r="L45" s="27">
        <v>433.99831769356513</v>
      </c>
      <c r="M45" s="10">
        <v>1957</v>
      </c>
      <c r="O45" s="37"/>
      <c r="P45" s="39"/>
    </row>
    <row r="46" spans="2:16" ht="14.4" x14ac:dyDescent="0.3">
      <c r="B46" s="9">
        <v>1958</v>
      </c>
      <c r="C46" s="35">
        <v>0.53520754759716327</v>
      </c>
      <c r="D46" s="35">
        <v>0.33722151813610807</v>
      </c>
      <c r="E46" s="36">
        <v>0.12757093426672866</v>
      </c>
      <c r="F46" s="28">
        <v>4.1953721721449284</v>
      </c>
      <c r="G46" s="33"/>
      <c r="H46" s="11">
        <v>87.863197712084428</v>
      </c>
      <c r="I46" s="69">
        <v>470.2504657152939</v>
      </c>
      <c r="J46" s="70">
        <v>59.258721841524256</v>
      </c>
      <c r="K46" s="70">
        <v>28.021975549482264</v>
      </c>
      <c r="L46" s="27">
        <v>442.22849016581165</v>
      </c>
      <c r="M46" s="10">
        <v>1958</v>
      </c>
      <c r="O46" s="37"/>
      <c r="P46" s="39"/>
    </row>
    <row r="47" spans="2:16" ht="14.4" x14ac:dyDescent="0.3">
      <c r="B47" s="9">
        <v>1959</v>
      </c>
      <c r="C47" s="35">
        <v>0.52331290284195697</v>
      </c>
      <c r="D47" s="35">
        <v>0.35284593611000675</v>
      </c>
      <c r="E47" s="36">
        <v>0.12384116104803629</v>
      </c>
      <c r="F47" s="28">
        <v>4.2256782673328708</v>
      </c>
      <c r="G47" s="33"/>
      <c r="H47" s="11">
        <v>89.900939841079889</v>
      </c>
      <c r="I47" s="69">
        <v>470.46321796455658</v>
      </c>
      <c r="J47" s="70">
        <v>63.44236255079047</v>
      </c>
      <c r="K47" s="70">
        <v>27.83359192307249</v>
      </c>
      <c r="L47" s="27">
        <v>442.62962604148407</v>
      </c>
      <c r="M47" s="10">
        <v>1959</v>
      </c>
      <c r="O47" s="37"/>
      <c r="P47" s="39"/>
    </row>
    <row r="48" spans="2:16" ht="14.4" x14ac:dyDescent="0.3">
      <c r="B48" s="9">
        <v>1960</v>
      </c>
      <c r="C48" s="35">
        <v>0.52737476560721219</v>
      </c>
      <c r="D48" s="35">
        <v>0.34659522158341732</v>
      </c>
      <c r="E48" s="36">
        <v>0.12603001280937048</v>
      </c>
      <c r="F48" s="28">
        <v>4.1845172737140377</v>
      </c>
      <c r="G48" s="33"/>
      <c r="H48" s="11">
        <v>96.154141892326066</v>
      </c>
      <c r="I48" s="69">
        <v>507.09268042628082</v>
      </c>
      <c r="J48" s="70">
        <v>66.653132230668206</v>
      </c>
      <c r="K48" s="70">
        <v>30.295769335909704</v>
      </c>
      <c r="L48" s="27">
        <v>476.79691109037111</v>
      </c>
      <c r="M48" s="10">
        <v>1960</v>
      </c>
      <c r="O48" s="37"/>
      <c r="P48" s="39"/>
    </row>
    <row r="49" spans="2:16" ht="14.4" x14ac:dyDescent="0.3">
      <c r="B49" s="9">
        <v>1961</v>
      </c>
      <c r="C49" s="35">
        <v>0.54055319090061749</v>
      </c>
      <c r="D49" s="35">
        <v>0.33675210410310685</v>
      </c>
      <c r="E49" s="36">
        <v>0.12269470499627563</v>
      </c>
      <c r="F49" s="28">
        <v>4.4056766012602244</v>
      </c>
      <c r="G49" s="33"/>
      <c r="H49" s="11">
        <v>104.05496126954162</v>
      </c>
      <c r="I49" s="69">
        <v>562.47241343290887</v>
      </c>
      <c r="J49" s="70">
        <v>70.081454299770868</v>
      </c>
      <c r="K49" s="70">
        <v>31.917481940913238</v>
      </c>
      <c r="L49" s="27">
        <v>530.5549314919956</v>
      </c>
      <c r="M49" s="10">
        <v>1961</v>
      </c>
      <c r="O49" s="37"/>
      <c r="P49" s="39"/>
    </row>
    <row r="50" spans="2:16" ht="14.4" x14ac:dyDescent="0.3">
      <c r="B50" s="9">
        <v>1962</v>
      </c>
      <c r="C50" s="35">
        <v>0.52379811851683356</v>
      </c>
      <c r="D50" s="35">
        <v>0.3451085279709592</v>
      </c>
      <c r="E50" s="36">
        <v>0.13109335351220724</v>
      </c>
      <c r="F50" s="28">
        <v>3.9956115583545442</v>
      </c>
      <c r="G50" s="33"/>
      <c r="H50" s="11">
        <v>107.78683816064466</v>
      </c>
      <c r="I50" s="69">
        <v>564.58543029424106</v>
      </c>
      <c r="J50" s="70">
        <v>74.396314104528187</v>
      </c>
      <c r="K50" s="70">
        <v>35.325345197391151</v>
      </c>
      <c r="L50" s="27">
        <v>529.26008509684993</v>
      </c>
      <c r="M50" s="10">
        <v>1962</v>
      </c>
      <c r="O50" s="37"/>
      <c r="P50" s="39"/>
    </row>
    <row r="51" spans="2:16" ht="14.4" x14ac:dyDescent="0.3">
      <c r="B51" s="9">
        <v>1963</v>
      </c>
      <c r="C51" s="35">
        <v>0.49352396523040787</v>
      </c>
      <c r="D51" s="35">
        <v>0.36179213919976816</v>
      </c>
      <c r="E51" s="36">
        <v>0.14468389556982394</v>
      </c>
      <c r="F51" s="28">
        <v>3.41104974597698</v>
      </c>
      <c r="G51" s="33"/>
      <c r="H51" s="11">
        <v>109.70825957922295</v>
      </c>
      <c r="I51" s="69">
        <v>541.43655286064984</v>
      </c>
      <c r="J51" s="70">
        <v>79.383171842101063</v>
      </c>
      <c r="K51" s="70">
        <v>39.682545930268574</v>
      </c>
      <c r="L51" s="27">
        <v>501.75400693038125</v>
      </c>
      <c r="M51" s="10">
        <v>1963</v>
      </c>
      <c r="O51" s="37"/>
      <c r="P51" s="39"/>
    </row>
    <row r="52" spans="2:16" ht="14.4" x14ac:dyDescent="0.3">
      <c r="B52" s="9">
        <v>1964</v>
      </c>
      <c r="C52" s="35">
        <v>0.50276739534243498</v>
      </c>
      <c r="D52" s="35">
        <v>0.34925969049955929</v>
      </c>
      <c r="E52" s="36">
        <v>0.14797291415800576</v>
      </c>
      <c r="F52" s="28">
        <v>3.3976988167278979</v>
      </c>
      <c r="G52" s="33"/>
      <c r="H52" s="11">
        <v>120.69792150263633</v>
      </c>
      <c r="I52" s="69">
        <v>606.82979617126136</v>
      </c>
      <c r="J52" s="70">
        <v>84.30983741590174</v>
      </c>
      <c r="K52" s="70">
        <v>44.650057943898304</v>
      </c>
      <c r="L52" s="27">
        <v>562.17973822736303</v>
      </c>
      <c r="M52" s="10">
        <v>1964</v>
      </c>
      <c r="O52" s="37"/>
      <c r="P52" s="39"/>
    </row>
    <row r="53" spans="2:16" ht="14.4" x14ac:dyDescent="0.3">
      <c r="B53" s="9">
        <v>1965</v>
      </c>
      <c r="C53" s="35">
        <v>0.48530572320670473</v>
      </c>
      <c r="D53" s="35">
        <v>0.35749883140612115</v>
      </c>
      <c r="E53" s="36">
        <v>0.15719544538717409</v>
      </c>
      <c r="F53" s="28">
        <v>3.0872759831647252</v>
      </c>
      <c r="G53" s="33"/>
      <c r="H53" s="11">
        <v>126.9479131587089</v>
      </c>
      <c r="I53" s="69">
        <v>616.08548805069165</v>
      </c>
      <c r="J53" s="70">
        <v>90.76746120736837</v>
      </c>
      <c r="K53" s="70">
        <v>49.889084374888853</v>
      </c>
      <c r="L53" s="27">
        <v>566.1964036758028</v>
      </c>
      <c r="M53" s="10">
        <v>1965</v>
      </c>
      <c r="O53" s="37"/>
      <c r="P53" s="39"/>
    </row>
    <row r="54" spans="2:16" ht="14.4" x14ac:dyDescent="0.3">
      <c r="B54" s="9">
        <v>1966</v>
      </c>
      <c r="C54" s="35">
        <v>0.46784289114584138</v>
      </c>
      <c r="D54" s="35">
        <v>0.36382741622877141</v>
      </c>
      <c r="E54" s="36">
        <v>0.16832969262538716</v>
      </c>
      <c r="F54" s="28">
        <v>2.7793248110243516</v>
      </c>
      <c r="G54" s="33"/>
      <c r="H54" s="11">
        <v>131.59396692753279</v>
      </c>
      <c r="I54" s="69">
        <v>615.65301944727173</v>
      </c>
      <c r="J54" s="70">
        <v>95.754985957077295</v>
      </c>
      <c r="K54" s="70">
        <v>55.377930010667392</v>
      </c>
      <c r="L54" s="27">
        <v>560.27508943660439</v>
      </c>
      <c r="M54" s="10">
        <v>1966</v>
      </c>
      <c r="O54" s="37"/>
      <c r="P54" s="39"/>
    </row>
    <row r="55" spans="2:16" ht="14.4" x14ac:dyDescent="0.3">
      <c r="B55" s="9">
        <v>1967</v>
      </c>
      <c r="C55" s="35">
        <v>0.4630062543745459</v>
      </c>
      <c r="D55" s="35">
        <v>0.36527418017775415</v>
      </c>
      <c r="E55" s="36">
        <v>0.17171956544769995</v>
      </c>
      <c r="F55" s="28">
        <v>2.6962929539648886</v>
      </c>
      <c r="G55" s="33"/>
      <c r="H55" s="11">
        <v>142.46454477680268</v>
      </c>
      <c r="I55" s="69">
        <v>659.61975258282177</v>
      </c>
      <c r="J55" s="70">
        <v>104.0772395954871</v>
      </c>
      <c r="K55" s="70">
        <v>61.159874301942367</v>
      </c>
      <c r="L55" s="27">
        <v>598.45987828087937</v>
      </c>
      <c r="M55" s="10">
        <v>1967</v>
      </c>
      <c r="O55" s="37"/>
      <c r="P55" s="39"/>
    </row>
    <row r="56" spans="2:16" ht="14.4" x14ac:dyDescent="0.3">
      <c r="B56" s="9">
        <v>1968</v>
      </c>
      <c r="C56" s="35">
        <v>0.4316861775645594</v>
      </c>
      <c r="D56" s="35">
        <v>0.39149723662222979</v>
      </c>
      <c r="E56" s="36">
        <v>0.17681658581321083</v>
      </c>
      <c r="F56" s="28">
        <v>2.441434866413454</v>
      </c>
      <c r="G56" s="33"/>
      <c r="H56" s="11">
        <v>149.34225548799643</v>
      </c>
      <c r="I56" s="69">
        <v>644.68987420483018</v>
      </c>
      <c r="J56" s="70">
        <v>116.93416066896326</v>
      </c>
      <c r="K56" s="70">
        <v>66.015469332579428</v>
      </c>
      <c r="L56" s="27">
        <v>578.67440487225076</v>
      </c>
      <c r="M56" s="10">
        <v>1968</v>
      </c>
      <c r="O56" s="37"/>
      <c r="P56" s="39"/>
    </row>
    <row r="57" spans="2:16" ht="14.4" x14ac:dyDescent="0.3">
      <c r="B57" s="9">
        <v>1969</v>
      </c>
      <c r="C57" s="35">
        <v>0.45514766871331414</v>
      </c>
      <c r="D57" s="35">
        <v>0.37982771777919189</v>
      </c>
      <c r="E57" s="36">
        <v>0.16502461350749398</v>
      </c>
      <c r="F57" s="28">
        <v>2.7580592921227796</v>
      </c>
      <c r="G57" s="33"/>
      <c r="H57" s="11">
        <v>159.1746202914193</v>
      </c>
      <c r="I57" s="69">
        <v>724.4795734396647</v>
      </c>
      <c r="J57" s="70">
        <v>120.91786550731848</v>
      </c>
      <c r="K57" s="70">
        <v>65.669325484483949</v>
      </c>
      <c r="L57" s="27">
        <v>658.81024795518078</v>
      </c>
      <c r="M57" s="10">
        <v>1969</v>
      </c>
      <c r="O57" s="37"/>
      <c r="P57" s="39"/>
    </row>
    <row r="58" spans="2:16" ht="14.4" x14ac:dyDescent="0.3">
      <c r="B58" s="9">
        <v>1970</v>
      </c>
      <c r="C58" s="35">
        <v>0.446148818411642</v>
      </c>
      <c r="D58" s="35">
        <v>0.38511039911816841</v>
      </c>
      <c r="E58" s="36">
        <v>0.16874078247018959</v>
      </c>
      <c r="F58" s="28">
        <v>2.6439892708833468</v>
      </c>
      <c r="G58" s="33"/>
      <c r="H58" s="11">
        <v>162.36589879032911</v>
      </c>
      <c r="I58" s="69">
        <v>724.39353895649583</v>
      </c>
      <c r="J58" s="70">
        <v>125.05759217264756</v>
      </c>
      <c r="K58" s="70">
        <v>68.494372020889358</v>
      </c>
      <c r="L58" s="27">
        <v>655.89916693560644</v>
      </c>
      <c r="M58" s="10">
        <v>1970</v>
      </c>
      <c r="O58" s="37"/>
      <c r="P58" s="39"/>
    </row>
    <row r="59" spans="2:16" ht="14.4" x14ac:dyDescent="0.3">
      <c r="B59" s="9">
        <v>1971</v>
      </c>
      <c r="C59" s="35">
        <v>0.41903086963662284</v>
      </c>
      <c r="D59" s="35">
        <v>0.40861200700581335</v>
      </c>
      <c r="E59" s="36">
        <v>0.17235712335756381</v>
      </c>
      <c r="F59" s="28">
        <v>2.4311781345254961</v>
      </c>
      <c r="G59" s="33"/>
      <c r="H59" s="11">
        <v>165.52155787370646</v>
      </c>
      <c r="I59" s="69">
        <v>693.58642339427809</v>
      </c>
      <c r="J59" s="70">
        <v>135.26819193100818</v>
      </c>
      <c r="K59" s="70">
        <v>71.3220489219364</v>
      </c>
      <c r="L59" s="27">
        <v>622.26437447234173</v>
      </c>
      <c r="M59" s="10">
        <v>1971</v>
      </c>
      <c r="O59" s="37"/>
      <c r="P59" s="39"/>
    </row>
    <row r="60" spans="2:16" ht="14.4" x14ac:dyDescent="0.3">
      <c r="B60" s="9">
        <v>1972</v>
      </c>
      <c r="C60" s="35">
        <v>0.41803038938009379</v>
      </c>
      <c r="D60" s="35">
        <v>0.40643096841325727</v>
      </c>
      <c r="E60" s="36">
        <v>0.17553864220664889</v>
      </c>
      <c r="F60" s="28">
        <v>2.3814151922627782</v>
      </c>
      <c r="G60" s="33"/>
      <c r="H60" s="11">
        <v>172.01436778846701</v>
      </c>
      <c r="I60" s="69">
        <v>719.0723314558353</v>
      </c>
      <c r="J60" s="70">
        <v>139.82393216252171</v>
      </c>
      <c r="K60" s="70">
        <v>75.48792140405655</v>
      </c>
      <c r="L60" s="27">
        <v>643.58441005177872</v>
      </c>
      <c r="M60" s="10">
        <v>1972</v>
      </c>
      <c r="O60" s="37"/>
      <c r="P60" s="39"/>
    </row>
    <row r="61" spans="2:16" ht="14.4" x14ac:dyDescent="0.3">
      <c r="B61" s="9">
        <v>1973</v>
      </c>
      <c r="C61" s="35">
        <v>0.4158524876753682</v>
      </c>
      <c r="D61" s="35">
        <v>0.40520329015183093</v>
      </c>
      <c r="E61" s="36">
        <v>0.17894422217280087</v>
      </c>
      <c r="F61" s="28">
        <v>2.3239224079210135</v>
      </c>
      <c r="G61" s="33"/>
      <c r="H61" s="11">
        <v>177.9869921641795</v>
      </c>
      <c r="I61" s="69">
        <v>740.16333465330297</v>
      </c>
      <c r="J61" s="70">
        <v>144.24182965830735</v>
      </c>
      <c r="K61" s="70">
        <v>79.624359674238761</v>
      </c>
      <c r="L61" s="27">
        <v>660.53897497906416</v>
      </c>
      <c r="M61" s="10">
        <v>1973</v>
      </c>
      <c r="O61" s="37"/>
      <c r="P61" s="39"/>
    </row>
    <row r="62" spans="2:16" ht="14.4" x14ac:dyDescent="0.3">
      <c r="B62" s="9">
        <v>1974</v>
      </c>
      <c r="C62" s="35">
        <v>0.41473192611386178</v>
      </c>
      <c r="D62" s="35">
        <v>0.41149048841396274</v>
      </c>
      <c r="E62" s="36">
        <v>0.17377758547217548</v>
      </c>
      <c r="F62" s="28">
        <v>2.3865674332335964</v>
      </c>
      <c r="G62" s="33"/>
      <c r="H62" s="11">
        <v>180.07863452806157</v>
      </c>
      <c r="I62" s="69">
        <v>746.8435894977714</v>
      </c>
      <c r="J62" s="70">
        <v>148.20129054974311</v>
      </c>
      <c r="K62" s="70">
        <v>78.234075758532171</v>
      </c>
      <c r="L62" s="27">
        <v>668.60951373923922</v>
      </c>
      <c r="M62" s="10">
        <v>1974</v>
      </c>
      <c r="O62" s="37"/>
      <c r="P62" s="39"/>
    </row>
    <row r="63" spans="2:16" ht="14.4" x14ac:dyDescent="0.3">
      <c r="B63" s="9">
        <v>1975</v>
      </c>
      <c r="C63" s="35">
        <v>0.40061956549703404</v>
      </c>
      <c r="D63" s="35">
        <v>0.42360569329656028</v>
      </c>
      <c r="E63" s="36">
        <v>0.17577474120640565</v>
      </c>
      <c r="F63" s="28">
        <v>2.2791645872861879</v>
      </c>
      <c r="G63" s="33"/>
      <c r="H63" s="11">
        <v>181.25629661373162</v>
      </c>
      <c r="I63" s="69">
        <v>726.14818792994674</v>
      </c>
      <c r="J63" s="70">
        <v>153.5623983828535</v>
      </c>
      <c r="K63" s="70">
        <v>79.65069657327544</v>
      </c>
      <c r="L63" s="27">
        <v>646.49749135667128</v>
      </c>
      <c r="M63" s="10">
        <v>1975</v>
      </c>
      <c r="O63" s="37"/>
      <c r="P63" s="39"/>
    </row>
    <row r="64" spans="2:16" ht="14.4" x14ac:dyDescent="0.3">
      <c r="B64" s="9">
        <v>1976</v>
      </c>
      <c r="C64" s="35">
        <v>0.39098319150771832</v>
      </c>
      <c r="D64" s="35">
        <v>0.43303831985617264</v>
      </c>
      <c r="E64" s="36">
        <v>0.17597848863610904</v>
      </c>
      <c r="F64" s="28">
        <v>2.2217669587798268</v>
      </c>
      <c r="G64" s="33"/>
      <c r="H64" s="11">
        <v>178.18929159824714</v>
      </c>
      <c r="I64" s="69">
        <v>696.69017921582122</v>
      </c>
      <c r="J64" s="70">
        <v>154.32558290013313</v>
      </c>
      <c r="K64" s="70">
        <v>78.393705566496124</v>
      </c>
      <c r="L64" s="27">
        <v>618.29647364932509</v>
      </c>
      <c r="M64" s="10">
        <v>1976</v>
      </c>
      <c r="O64" s="37"/>
      <c r="P64" s="39"/>
    </row>
    <row r="65" spans="2:16" ht="14.4" x14ac:dyDescent="0.3">
      <c r="B65" s="9">
        <v>1977</v>
      </c>
      <c r="C65" s="35">
        <v>0.38693247626705707</v>
      </c>
      <c r="D65" s="35">
        <v>0.43289103085490133</v>
      </c>
      <c r="E65" s="36">
        <v>0.18017649287804161</v>
      </c>
      <c r="F65" s="28">
        <v>2.1475191912463578</v>
      </c>
      <c r="G65" s="33"/>
      <c r="H65" s="11">
        <v>179.5011221304641</v>
      </c>
      <c r="I65" s="69">
        <v>694.5481367865591</v>
      </c>
      <c r="J65" s="70">
        <v>155.40885159733628</v>
      </c>
      <c r="K65" s="70">
        <v>80.854706632850096</v>
      </c>
      <c r="L65" s="27">
        <v>613.69343015370896</v>
      </c>
      <c r="M65" s="10">
        <v>1977</v>
      </c>
      <c r="O65" s="37"/>
      <c r="P65" s="39"/>
    </row>
    <row r="66" spans="2:16" ht="14.4" x14ac:dyDescent="0.3">
      <c r="B66" s="9">
        <v>1978</v>
      </c>
      <c r="C66" s="35">
        <v>0.38253207254466531</v>
      </c>
      <c r="D66" s="35">
        <v>0.4320750474986827</v>
      </c>
      <c r="E66" s="36">
        <v>0.18539287995665205</v>
      </c>
      <c r="F66" s="28">
        <v>2.0633590277798572</v>
      </c>
      <c r="G66" s="33"/>
      <c r="H66" s="11">
        <v>182.91163201996184</v>
      </c>
      <c r="I66" s="69">
        <v>699.69565689123169</v>
      </c>
      <c r="J66" s="70">
        <v>158.06310418617318</v>
      </c>
      <c r="K66" s="70">
        <v>84.776285594380241</v>
      </c>
      <c r="L66" s="27">
        <v>614.91937129685141</v>
      </c>
      <c r="M66" s="10">
        <v>1978</v>
      </c>
      <c r="O66" s="37"/>
      <c r="P66" s="39"/>
    </row>
    <row r="67" spans="2:16" ht="14.4" x14ac:dyDescent="0.3">
      <c r="B67" s="9">
        <v>1979</v>
      </c>
      <c r="C67" s="35">
        <v>0.38546517748876824</v>
      </c>
      <c r="D67" s="35">
        <v>0.43179723059113828</v>
      </c>
      <c r="E67" s="36">
        <v>0.18273759192009345</v>
      </c>
      <c r="F67" s="28">
        <v>2.1093917974869805</v>
      </c>
      <c r="G67" s="33"/>
      <c r="H67" s="11">
        <v>190.42259129273836</v>
      </c>
      <c r="I67" s="69">
        <v>734.0127795052656</v>
      </c>
      <c r="J67" s="70">
        <v>164.44789512438524</v>
      </c>
      <c r="K67" s="70">
        <v>86.993414450047908</v>
      </c>
      <c r="L67" s="27">
        <v>647.01936505521769</v>
      </c>
      <c r="M67" s="10">
        <v>1979</v>
      </c>
      <c r="O67" s="37"/>
      <c r="P67" s="39"/>
    </row>
    <row r="68" spans="2:16" ht="14.4" x14ac:dyDescent="0.3">
      <c r="B68" s="9">
        <v>1980</v>
      </c>
      <c r="C68" s="35">
        <v>0.41351903774754556</v>
      </c>
      <c r="D68" s="35">
        <v>0.40990010697938783</v>
      </c>
      <c r="E68" s="36">
        <v>0.17658085527306666</v>
      </c>
      <c r="F68" s="28">
        <v>2.3418112745465809</v>
      </c>
      <c r="G68" s="33"/>
      <c r="H68" s="11">
        <v>201.57039544025827</v>
      </c>
      <c r="I68" s="69">
        <v>833.53195960847836</v>
      </c>
      <c r="J68" s="70">
        <v>165.24745330967875</v>
      </c>
      <c r="K68" s="70">
        <v>88.983682061427643</v>
      </c>
      <c r="L68" s="27">
        <v>744.5482775470507</v>
      </c>
      <c r="M68" s="10">
        <v>1980</v>
      </c>
      <c r="O68" s="37"/>
      <c r="P68" s="39"/>
    </row>
    <row r="69" spans="2:16" ht="14.4" x14ac:dyDescent="0.3">
      <c r="B69" s="9">
        <v>1981</v>
      </c>
      <c r="C69" s="35">
        <v>0.43864255171235816</v>
      </c>
      <c r="D69" s="35">
        <v>0.39826954207101228</v>
      </c>
      <c r="E69" s="36">
        <v>0.16308790621662947</v>
      </c>
      <c r="F69" s="28">
        <v>2.6896080885955445</v>
      </c>
      <c r="G69" s="33"/>
      <c r="H69" s="11">
        <v>204.94337197941044</v>
      </c>
      <c r="I69" s="69">
        <v>898.96883641583599</v>
      </c>
      <c r="J69" s="70">
        <v>163.24540581745785</v>
      </c>
      <c r="K69" s="70">
        <v>83.559463572744733</v>
      </c>
      <c r="L69" s="27">
        <v>815.40937284309121</v>
      </c>
      <c r="M69" s="10">
        <v>1981</v>
      </c>
      <c r="O69" s="37"/>
      <c r="P69" s="39"/>
    </row>
    <row r="70" spans="2:16" ht="14.4" x14ac:dyDescent="0.3">
      <c r="B70" s="9">
        <v>1982</v>
      </c>
      <c r="C70" s="35">
        <v>0.4075922388641135</v>
      </c>
      <c r="D70" s="35">
        <v>0.427578165909205</v>
      </c>
      <c r="E70" s="36">
        <v>0.16482959522668145</v>
      </c>
      <c r="F70" s="28">
        <v>2.4728098027758509</v>
      </c>
      <c r="G70" s="33"/>
      <c r="H70" s="11">
        <v>192.03677636738726</v>
      </c>
      <c r="I70" s="69">
        <v>782.72699623830442</v>
      </c>
      <c r="J70" s="70">
        <v>164.22146525256721</v>
      </c>
      <c r="K70" s="70">
        <v>79.133360293182974</v>
      </c>
      <c r="L70" s="27">
        <v>703.59363594512149</v>
      </c>
      <c r="M70" s="10">
        <v>1982</v>
      </c>
      <c r="O70" s="37"/>
      <c r="P70" s="39"/>
    </row>
    <row r="71" spans="2:16" ht="14.4" x14ac:dyDescent="0.3">
      <c r="B71" s="9">
        <v>1983</v>
      </c>
      <c r="C71" s="35">
        <v>0.42858082519792057</v>
      </c>
      <c r="D71" s="35">
        <v>0.40819575529204555</v>
      </c>
      <c r="E71" s="36">
        <v>0.16322341951003383</v>
      </c>
      <c r="F71" s="28">
        <v>2.6257312001209141</v>
      </c>
      <c r="G71" s="33"/>
      <c r="H71" s="11">
        <v>165.66487890787954</v>
      </c>
      <c r="I71" s="69">
        <v>710.00790508652597</v>
      </c>
      <c r="J71" s="70">
        <v>135.24740074233432</v>
      </c>
      <c r="K71" s="70">
        <v>67.600970070149444</v>
      </c>
      <c r="L71" s="27">
        <v>642.40693501637656</v>
      </c>
      <c r="M71" s="10">
        <v>1983</v>
      </c>
      <c r="O71" s="37"/>
      <c r="P71" s="39"/>
    </row>
    <row r="72" spans="2:16" ht="14.4" x14ac:dyDescent="0.3">
      <c r="B72" s="9">
        <v>1984</v>
      </c>
      <c r="C72" s="35">
        <v>0.4306860531125265</v>
      </c>
      <c r="D72" s="35">
        <v>0.42509042878585734</v>
      </c>
      <c r="E72" s="36">
        <v>0.14422351810161615</v>
      </c>
      <c r="F72" s="28">
        <v>2.9862400999612024</v>
      </c>
      <c r="G72" s="33"/>
      <c r="H72" s="11">
        <v>160.69788644994779</v>
      </c>
      <c r="I72" s="69">
        <v>692.10338458652961</v>
      </c>
      <c r="J72" s="70">
        <v>136.62226691197864</v>
      </c>
      <c r="K72" s="70">
        <v>57.94103633826375</v>
      </c>
      <c r="L72" s="27">
        <v>634.16234824826586</v>
      </c>
      <c r="M72" s="10">
        <v>1984</v>
      </c>
      <c r="O72" s="37"/>
      <c r="P72" s="39"/>
    </row>
    <row r="73" spans="2:16" ht="14.4" x14ac:dyDescent="0.3">
      <c r="B73" s="9">
        <v>1985</v>
      </c>
      <c r="C73" s="35">
        <v>0.43860482011701968</v>
      </c>
      <c r="D73" s="35">
        <v>0.4202887037844576</v>
      </c>
      <c r="E73" s="36">
        <v>0.14110647609852275</v>
      </c>
      <c r="F73" s="28">
        <v>3.1083252324349657</v>
      </c>
      <c r="G73" s="33"/>
      <c r="H73" s="11">
        <v>158.87366705219333</v>
      </c>
      <c r="I73" s="69">
        <v>696.82756158758536</v>
      </c>
      <c r="J73" s="70">
        <v>133.54561518169965</v>
      </c>
      <c r="K73" s="70">
        <v>56.045258256462439</v>
      </c>
      <c r="L73" s="27">
        <v>640.78230333112288</v>
      </c>
      <c r="M73" s="10">
        <v>1985</v>
      </c>
      <c r="O73" s="37"/>
      <c r="P73" s="39"/>
    </row>
    <row r="74" spans="2:16" ht="14.4" x14ac:dyDescent="0.3">
      <c r="B74" s="9">
        <v>1986</v>
      </c>
      <c r="C74" s="35">
        <v>0.38100980599869755</v>
      </c>
      <c r="D74" s="35">
        <v>0.46702237166286914</v>
      </c>
      <c r="E74" s="36">
        <v>0.15196782233843337</v>
      </c>
      <c r="F74" s="28">
        <v>2.5071742171193723</v>
      </c>
      <c r="G74" s="33"/>
      <c r="H74" s="11">
        <v>132.54403747300654</v>
      </c>
      <c r="I74" s="69">
        <v>505.00578003874313</v>
      </c>
      <c r="J74" s="70">
        <v>123.80206146083142</v>
      </c>
      <c r="K74" s="70">
        <v>50.356071846791274</v>
      </c>
      <c r="L74" s="27">
        <v>454.64970819195185</v>
      </c>
      <c r="M74" s="10">
        <v>1986</v>
      </c>
      <c r="O74" s="37"/>
      <c r="P74" s="39"/>
    </row>
    <row r="75" spans="2:16" ht="14.4" x14ac:dyDescent="0.3">
      <c r="B75" s="9">
        <v>1987</v>
      </c>
      <c r="C75" s="35">
        <v>0.45226271757654274</v>
      </c>
      <c r="D75" s="35">
        <v>0.40347624393786979</v>
      </c>
      <c r="E75" s="36">
        <v>0.14426103848558741</v>
      </c>
      <c r="F75" s="28">
        <v>3.1350302363290323</v>
      </c>
      <c r="G75" s="33"/>
      <c r="H75" s="11">
        <v>137.45299252788905</v>
      </c>
      <c r="I75" s="69">
        <v>621.64863939691315</v>
      </c>
      <c r="J75" s="70">
        <v>110.91803428634552</v>
      </c>
      <c r="K75" s="70">
        <v>49.572778612562395</v>
      </c>
      <c r="L75" s="27">
        <v>572.07586078435077</v>
      </c>
      <c r="M75" s="10">
        <v>1987</v>
      </c>
      <c r="O75" s="37"/>
      <c r="P75" s="39"/>
    </row>
    <row r="76" spans="2:16" ht="14.4" x14ac:dyDescent="0.3">
      <c r="B76" s="9">
        <v>1988</v>
      </c>
      <c r="C76" s="35">
        <v>0.45316125162206589</v>
      </c>
      <c r="D76" s="35">
        <v>0.40542325920773514</v>
      </c>
      <c r="E76" s="36">
        <v>0.141415489170199</v>
      </c>
      <c r="F76" s="28">
        <v>3.2044668818185031</v>
      </c>
      <c r="G76" s="33"/>
      <c r="H76" s="11">
        <v>128.61342031710507</v>
      </c>
      <c r="I76" s="69">
        <v>582.82618526294164</v>
      </c>
      <c r="J76" s="70">
        <v>104.28574408563016</v>
      </c>
      <c r="K76" s="70">
        <v>45.46982436998956</v>
      </c>
      <c r="L76" s="27">
        <v>537.35636089295213</v>
      </c>
      <c r="M76" s="10">
        <v>1988</v>
      </c>
      <c r="O76" s="37"/>
      <c r="P76" s="39"/>
    </row>
    <row r="77" spans="2:16" ht="14.4" x14ac:dyDescent="0.3">
      <c r="B77" s="9">
        <v>1989</v>
      </c>
      <c r="C77" s="35">
        <v>0.45709096141471839</v>
      </c>
      <c r="D77" s="35">
        <v>0.40382743801418819</v>
      </c>
      <c r="E77" s="36">
        <v>0.13908160057109345</v>
      </c>
      <c r="F77" s="28">
        <v>3.2864948313639095</v>
      </c>
      <c r="G77" s="33"/>
      <c r="H77" s="11">
        <v>139.60974835884181</v>
      </c>
      <c r="I77" s="69">
        <v>638.14354100209903</v>
      </c>
      <c r="J77" s="70">
        <v>112.7564940031132</v>
      </c>
      <c r="K77" s="70">
        <v>48.542868142688263</v>
      </c>
      <c r="L77" s="27">
        <v>589.60067285941079</v>
      </c>
      <c r="M77" s="10">
        <v>1989</v>
      </c>
      <c r="O77" s="37"/>
      <c r="P77" s="39"/>
    </row>
    <row r="78" spans="2:16" ht="14.4" x14ac:dyDescent="0.3">
      <c r="B78" s="9">
        <v>1990</v>
      </c>
      <c r="C78" s="35">
        <v>0.47942412794448092</v>
      </c>
      <c r="D78" s="35">
        <v>0.39211149476536766</v>
      </c>
      <c r="E78" s="36">
        <v>0.12846437729015148</v>
      </c>
      <c r="F78" s="28">
        <v>3.7319616383742455</v>
      </c>
      <c r="G78" s="33"/>
      <c r="H78" s="11">
        <v>146.03373974053542</v>
      </c>
      <c r="I78" s="69">
        <v>700.12098325577483</v>
      </c>
      <c r="J78" s="70">
        <v>114.52301595167604</v>
      </c>
      <c r="K78" s="70">
        <v>46.900333597799822</v>
      </c>
      <c r="L78" s="27">
        <v>653.22064965797506</v>
      </c>
      <c r="M78" s="10">
        <v>1990</v>
      </c>
      <c r="O78" s="37"/>
      <c r="P78" s="39"/>
    </row>
    <row r="79" spans="2:16" ht="14.4" x14ac:dyDescent="0.3">
      <c r="B79" s="9">
        <v>1991</v>
      </c>
      <c r="C79" s="35">
        <v>0.47541285871978273</v>
      </c>
      <c r="D79" s="35">
        <v>0.39690983242712796</v>
      </c>
      <c r="E79" s="36">
        <v>0.12767730885308923</v>
      </c>
      <c r="F79" s="28">
        <v>3.7235501201455645</v>
      </c>
      <c r="G79" s="33"/>
      <c r="H79" s="11">
        <v>150.40683245652164</v>
      </c>
      <c r="I79" s="69">
        <v>715.05342189142345</v>
      </c>
      <c r="J79" s="70">
        <v>119.39590133242623</v>
      </c>
      <c r="K79" s="70">
        <v>48.008849002915397</v>
      </c>
      <c r="L79" s="27">
        <v>667.04457288850801</v>
      </c>
      <c r="M79" s="10">
        <v>1991</v>
      </c>
      <c r="O79" s="37"/>
      <c r="P79" s="39"/>
    </row>
    <row r="80" spans="2:16" ht="14.4" x14ac:dyDescent="0.3">
      <c r="B80" s="9">
        <v>1992</v>
      </c>
      <c r="C80" s="35">
        <v>0.44334549990772021</v>
      </c>
      <c r="D80" s="35">
        <v>0.42348142912469466</v>
      </c>
      <c r="E80" s="36">
        <v>0.13317307096758516</v>
      </c>
      <c r="F80" s="28">
        <v>3.3290927113607842</v>
      </c>
      <c r="G80" s="33"/>
      <c r="H80" s="11">
        <v>149.95367138468825</v>
      </c>
      <c r="I80" s="69">
        <v>664.81285403042602</v>
      </c>
      <c r="J80" s="70">
        <v>127.00519012096522</v>
      </c>
      <c r="K80" s="70">
        <v>49.924477302907576</v>
      </c>
      <c r="L80" s="27">
        <v>614.88837672751845</v>
      </c>
      <c r="M80" s="10">
        <v>1992</v>
      </c>
      <c r="O80" s="37"/>
      <c r="P80" s="39"/>
    </row>
    <row r="81" spans="2:16" ht="14.4" x14ac:dyDescent="0.3">
      <c r="B81" s="9">
        <v>1993</v>
      </c>
      <c r="C81" s="35">
        <v>0.42377144983696585</v>
      </c>
      <c r="D81" s="35">
        <v>0.44784615825511531</v>
      </c>
      <c r="E81" s="36">
        <v>0.12838239190791886</v>
      </c>
      <c r="F81" s="28">
        <v>3.3008533611128867</v>
      </c>
      <c r="G81" s="33"/>
      <c r="H81" s="11">
        <v>153.10247425547274</v>
      </c>
      <c r="I81" s="69">
        <v>648.80457488868421</v>
      </c>
      <c r="J81" s="70">
        <v>137.13270982933233</v>
      </c>
      <c r="K81" s="70">
        <v>49.139154629845393</v>
      </c>
      <c r="L81" s="27">
        <v>599.66542025883882</v>
      </c>
      <c r="M81" s="10">
        <v>1993</v>
      </c>
      <c r="O81" s="37"/>
      <c r="P81" s="39"/>
    </row>
    <row r="82" spans="2:16" ht="14.4" x14ac:dyDescent="0.3">
      <c r="B82" s="9">
        <v>1994</v>
      </c>
      <c r="C82" s="35">
        <v>0.4198842323335471</v>
      </c>
      <c r="D82" s="35">
        <v>0.45039786484874583</v>
      </c>
      <c r="E82" s="36">
        <v>0.12971790281770706</v>
      </c>
      <c r="F82" s="28">
        <v>3.2369027189994863</v>
      </c>
      <c r="G82" s="33"/>
      <c r="H82" s="11">
        <v>157.39416737054515</v>
      </c>
      <c r="I82" s="69">
        <v>660.87329140159181</v>
      </c>
      <c r="J82" s="70">
        <v>141.77999384667936</v>
      </c>
      <c r="K82" s="70">
        <v>51.042103267615744</v>
      </c>
      <c r="L82" s="27">
        <v>609.83118813397607</v>
      </c>
      <c r="M82" s="10">
        <v>1994</v>
      </c>
      <c r="O82" s="37"/>
      <c r="P82" s="39"/>
    </row>
    <row r="83" spans="2:16" ht="14.4" x14ac:dyDescent="0.3">
      <c r="B83" s="9">
        <v>1995</v>
      </c>
      <c r="C83" s="35">
        <v>0.43898029114704112</v>
      </c>
      <c r="D83" s="35">
        <v>0.43337751022051529</v>
      </c>
      <c r="E83" s="36">
        <v>0.12764219863244364</v>
      </c>
      <c r="F83" s="28">
        <v>3.4391470520742242</v>
      </c>
      <c r="G83" s="33"/>
      <c r="H83" s="11">
        <v>136.14760929622204</v>
      </c>
      <c r="I83" s="69">
        <v>597.66117167829157</v>
      </c>
      <c r="J83" s="70">
        <v>118.00662387854439</v>
      </c>
      <c r="K83" s="70">
        <v>43.44545047280176</v>
      </c>
      <c r="L83" s="27">
        <v>554.21572120548979</v>
      </c>
      <c r="M83" s="10">
        <v>1995</v>
      </c>
      <c r="O83" s="37"/>
      <c r="P83" s="39"/>
    </row>
    <row r="84" spans="2:16" ht="14.4" x14ac:dyDescent="0.3">
      <c r="B84" s="9">
        <v>1996</v>
      </c>
      <c r="C84" s="35">
        <v>0.51634955924466985</v>
      </c>
      <c r="D84" s="35">
        <v>0.36899393012020454</v>
      </c>
      <c r="E84" s="36">
        <v>0.11465651063512562</v>
      </c>
      <c r="F84" s="28">
        <v>4.5034473523083429</v>
      </c>
      <c r="G84" s="33"/>
      <c r="H84" s="11">
        <v>134.04966504721003</v>
      </c>
      <c r="I84" s="69">
        <v>692.16485464022526</v>
      </c>
      <c r="J84" s="70">
        <v>98.927025474134084</v>
      </c>
      <c r="K84" s="70">
        <v>38.424167115301152</v>
      </c>
      <c r="L84" s="27">
        <v>653.74068752492406</v>
      </c>
      <c r="M84" s="10">
        <v>1996</v>
      </c>
      <c r="O84" s="37"/>
      <c r="P84" s="39"/>
    </row>
    <row r="85" spans="2:16" ht="14.4" x14ac:dyDescent="0.3">
      <c r="B85" s="9">
        <v>1997</v>
      </c>
      <c r="C85" s="35">
        <v>0.51929334421096351</v>
      </c>
      <c r="D85" s="35">
        <v>0.36724488464707333</v>
      </c>
      <c r="E85" s="36">
        <v>0.11346177114196315</v>
      </c>
      <c r="F85" s="28">
        <v>4.5768133088740939</v>
      </c>
      <c r="G85" s="33"/>
      <c r="H85" s="11">
        <v>139.00104768969791</v>
      </c>
      <c r="I85" s="69">
        <v>721.82318903610849</v>
      </c>
      <c r="J85" s="70">
        <v>102.09484744925089</v>
      </c>
      <c r="K85" s="70">
        <v>39.428262653654023</v>
      </c>
      <c r="L85" s="27">
        <v>682.39492638245451</v>
      </c>
      <c r="M85" s="10">
        <v>1997</v>
      </c>
      <c r="O85" s="37"/>
      <c r="P85" s="39"/>
    </row>
    <row r="86" spans="2:16" ht="14.4" x14ac:dyDescent="0.3">
      <c r="B86" s="9">
        <v>1998</v>
      </c>
      <c r="C86" s="35">
        <v>0.52318102539907796</v>
      </c>
      <c r="D86" s="35">
        <v>0.36328115391325427</v>
      </c>
      <c r="E86" s="36">
        <v>0.11353782068766778</v>
      </c>
      <c r="F86" s="28">
        <v>4.6079889699336523</v>
      </c>
      <c r="G86" s="33"/>
      <c r="H86" s="11">
        <v>144.05259271084395</v>
      </c>
      <c r="I86" s="69">
        <v>753.65583165855082</v>
      </c>
      <c r="J86" s="70">
        <v>104.66318420838286</v>
      </c>
      <c r="K86" s="70">
        <v>40.888543601993597</v>
      </c>
      <c r="L86" s="27">
        <v>712.76728805655728</v>
      </c>
      <c r="M86" s="10">
        <v>1998</v>
      </c>
      <c r="O86" s="37"/>
      <c r="P86" s="39"/>
    </row>
    <row r="87" spans="2:16" ht="14.4" x14ac:dyDescent="0.3">
      <c r="B87" s="9">
        <v>1999</v>
      </c>
      <c r="C87" s="35">
        <v>0.49325292953929367</v>
      </c>
      <c r="D87" s="35">
        <v>0.38640459393505333</v>
      </c>
      <c r="E87" s="36">
        <v>0.120342476525653</v>
      </c>
      <c r="F87" s="28">
        <v>4.0987433845450951</v>
      </c>
      <c r="G87" s="33"/>
      <c r="H87" s="11">
        <v>142.29372728122871</v>
      </c>
      <c r="I87" s="69">
        <v>701.86797836531366</v>
      </c>
      <c r="J87" s="70">
        <v>109.9658998192168</v>
      </c>
      <c r="K87" s="70">
        <v>42.809948837722338</v>
      </c>
      <c r="L87" s="27">
        <v>659.05802952759132</v>
      </c>
      <c r="M87" s="10">
        <v>1999</v>
      </c>
      <c r="O87" s="37"/>
      <c r="P87" s="39"/>
    </row>
    <row r="88" spans="2:16" ht="14.4" x14ac:dyDescent="0.3">
      <c r="B88" s="9">
        <v>2000</v>
      </c>
      <c r="C88" s="35">
        <v>0.50938421073864437</v>
      </c>
      <c r="D88" s="35">
        <v>0.37414047748810547</v>
      </c>
      <c r="E88" s="36">
        <v>0.11647531177325016</v>
      </c>
      <c r="F88" s="28">
        <v>4.3733234363887759</v>
      </c>
      <c r="G88" s="33"/>
      <c r="H88" s="11">
        <v>156.98764280186134</v>
      </c>
      <c r="I88" s="69">
        <v>799.67026524346363</v>
      </c>
      <c r="J88" s="70">
        <v>117.47086327524109</v>
      </c>
      <c r="K88" s="70">
        <v>45.712961599736076</v>
      </c>
      <c r="L88" s="27">
        <v>753.95730364372753</v>
      </c>
      <c r="M88" s="10">
        <v>2000</v>
      </c>
      <c r="O88" s="37"/>
      <c r="P88" s="39"/>
    </row>
    <row r="89" spans="2:16" ht="14.4" x14ac:dyDescent="0.3">
      <c r="B89" s="9">
        <v>2001</v>
      </c>
      <c r="C89" s="35">
        <v>0.48529207500679727</v>
      </c>
      <c r="D89" s="35">
        <v>0.39208325624790286</v>
      </c>
      <c r="E89" s="36">
        <v>0.12262466874529984</v>
      </c>
      <c r="F89" s="28">
        <v>3.9575403544190886</v>
      </c>
      <c r="G89" s="33"/>
      <c r="H89" s="11">
        <v>154.19416063105075</v>
      </c>
      <c r="I89" s="69">
        <v>748.29204166574027</v>
      </c>
      <c r="J89" s="70">
        <v>120.91389718926914</v>
      </c>
      <c r="K89" s="70">
        <v>47.270019674605379</v>
      </c>
      <c r="L89" s="27">
        <v>701.02202199113492</v>
      </c>
      <c r="M89" s="10">
        <v>2001</v>
      </c>
      <c r="O89" s="37"/>
      <c r="P89" s="39"/>
    </row>
    <row r="90" spans="2:16" ht="14.4" x14ac:dyDescent="0.3">
      <c r="B90" s="9">
        <v>2002</v>
      </c>
      <c r="C90" s="35">
        <v>0.48335387520508738</v>
      </c>
      <c r="D90" s="35">
        <v>0.39322885906890692</v>
      </c>
      <c r="E90" s="36">
        <v>0.12341726572600566</v>
      </c>
      <c r="F90" s="28">
        <v>3.9164202217715984</v>
      </c>
      <c r="G90" s="33"/>
      <c r="H90" s="11">
        <v>154.4987924781779</v>
      </c>
      <c r="I90" s="69">
        <v>746.77590058833891</v>
      </c>
      <c r="J90" s="70">
        <v>121.50676778743544</v>
      </c>
      <c r="K90" s="70">
        <v>47.669546314065713</v>
      </c>
      <c r="L90" s="27">
        <v>699.10635427427314</v>
      </c>
      <c r="M90" s="10">
        <v>2002</v>
      </c>
      <c r="O90" s="37"/>
      <c r="P90" s="39"/>
    </row>
    <row r="91" spans="2:16" ht="14.4" x14ac:dyDescent="0.3">
      <c r="B91" s="9">
        <v>2003</v>
      </c>
      <c r="C91" s="35">
        <v>0.48707416839380363</v>
      </c>
      <c r="D91" s="35">
        <v>0.38749235698569984</v>
      </c>
      <c r="E91" s="36">
        <v>0.12543347462049662</v>
      </c>
      <c r="F91" s="28">
        <v>3.88312744957009</v>
      </c>
      <c r="G91" s="33"/>
      <c r="H91" s="11">
        <v>158.73283624897479</v>
      </c>
      <c r="I91" s="69">
        <v>773.14664212759203</v>
      </c>
      <c r="J91" s="70">
        <v>123.01552169828075</v>
      </c>
      <c r="K91" s="70">
        <v>49.776027967688066</v>
      </c>
      <c r="L91" s="27">
        <v>723.37061415990399</v>
      </c>
      <c r="M91" s="10">
        <v>2003</v>
      </c>
      <c r="O91" s="37"/>
      <c r="P91" s="39"/>
    </row>
    <row r="92" spans="2:16" ht="14.4" x14ac:dyDescent="0.3">
      <c r="B92" s="9">
        <f>B91+1</f>
        <v>2004</v>
      </c>
      <c r="C92" s="35">
        <v>0.50320957543187717</v>
      </c>
      <c r="D92" s="35">
        <v>0.37491937042700924</v>
      </c>
      <c r="E92" s="36">
        <v>0.12187105414111359</v>
      </c>
      <c r="F92" s="28">
        <v>4.1290327631794712</v>
      </c>
      <c r="G92" s="33"/>
      <c r="H92" s="11">
        <v>165.89405839173452</v>
      </c>
      <c r="I92" s="69">
        <v>834.79478689975758</v>
      </c>
      <c r="J92" s="70">
        <v>124.39379185962123</v>
      </c>
      <c r="K92" s="70">
        <v>50.544209429870335</v>
      </c>
      <c r="L92" s="27">
        <v>784.25057746988728</v>
      </c>
      <c r="M92" s="10">
        <f>M91+1</f>
        <v>2004</v>
      </c>
      <c r="O92" s="37"/>
      <c r="P92" s="39"/>
    </row>
    <row r="93" spans="2:16" ht="14.4" x14ac:dyDescent="0.3">
      <c r="B93" s="9">
        <f t="shared" ref="B93:B99" si="0">B92+1</f>
        <v>2005</v>
      </c>
      <c r="C93" s="35">
        <v>0.49224632736563434</v>
      </c>
      <c r="D93" s="35">
        <v>0.37849806374967809</v>
      </c>
      <c r="E93" s="36">
        <v>0.12925560888468757</v>
      </c>
      <c r="F93" s="28">
        <v>3.8083169590325525</v>
      </c>
      <c r="G93" s="33"/>
      <c r="H93" s="11">
        <v>166.1780842692902</v>
      </c>
      <c r="I93" s="69">
        <v>818.00551670214986</v>
      </c>
      <c r="J93" s="70">
        <v>125.79616626711436</v>
      </c>
      <c r="K93" s="70">
        <v>53.698623663795061</v>
      </c>
      <c r="L93" s="27">
        <v>764.30689303835481</v>
      </c>
      <c r="M93" s="10">
        <f t="shared" ref="M93:M99" si="1">M92+1</f>
        <v>2005</v>
      </c>
      <c r="O93" s="37"/>
      <c r="P93" s="39"/>
    </row>
    <row r="94" spans="2:16" ht="14.4" x14ac:dyDescent="0.3">
      <c r="B94" s="9">
        <f t="shared" si="0"/>
        <v>2006</v>
      </c>
      <c r="C94" s="35">
        <v>0.49233210010295392</v>
      </c>
      <c r="D94" s="35">
        <v>0.38009943782802513</v>
      </c>
      <c r="E94" s="36">
        <v>0.12756846206902095</v>
      </c>
      <c r="F94" s="28">
        <v>3.8593559263619368</v>
      </c>
      <c r="G94" s="33"/>
      <c r="H94" s="11">
        <v>174.04317989383955</v>
      </c>
      <c r="I94" s="69">
        <v>856.87044265730231</v>
      </c>
      <c r="J94" s="70">
        <v>132.30742967090052</v>
      </c>
      <c r="K94" s="70">
        <v>55.506051981647644</v>
      </c>
      <c r="L94" s="27">
        <v>801.3643906756547</v>
      </c>
      <c r="M94" s="10">
        <f t="shared" si="1"/>
        <v>2006</v>
      </c>
      <c r="O94" s="37"/>
      <c r="P94" s="39"/>
    </row>
    <row r="95" spans="2:16" ht="14.4" x14ac:dyDescent="0.3">
      <c r="B95" s="9">
        <f t="shared" si="0"/>
        <v>2007</v>
      </c>
      <c r="C95" s="35">
        <v>0.49551323786010626</v>
      </c>
      <c r="D95" s="35">
        <v>0.37728375409800818</v>
      </c>
      <c r="E95" s="36">
        <v>0.12720300804188556</v>
      </c>
      <c r="F95" s="28">
        <v>3.8954522026471503</v>
      </c>
      <c r="G95" s="33"/>
      <c r="H95" s="11">
        <v>175.20003662655216</v>
      </c>
      <c r="I95" s="69">
        <v>868.13937422032063</v>
      </c>
      <c r="J95" s="70">
        <v>132.20025507314827</v>
      </c>
      <c r="K95" s="70">
        <v>55.714929169864895</v>
      </c>
      <c r="L95" s="27">
        <v>812.42444505045569</v>
      </c>
      <c r="M95" s="10">
        <f t="shared" si="1"/>
        <v>2007</v>
      </c>
      <c r="O95" s="37"/>
      <c r="P95" s="39"/>
    </row>
    <row r="96" spans="2:16" ht="14.4" x14ac:dyDescent="0.3">
      <c r="B96" s="9">
        <f t="shared" si="0"/>
        <v>2008</v>
      </c>
      <c r="C96" s="35">
        <v>0.50899386561086046</v>
      </c>
      <c r="D96" s="35">
        <v>0.36513693253997032</v>
      </c>
      <c r="E96" s="36">
        <v>0.12586920184916922</v>
      </c>
      <c r="F96" s="28">
        <v>4.0438316771150635</v>
      </c>
      <c r="G96" s="33"/>
      <c r="H96" s="11">
        <v>174.90998125286919</v>
      </c>
      <c r="I96" s="69">
        <v>890.28107491821015</v>
      </c>
      <c r="J96" s="70">
        <v>127.73218805059274</v>
      </c>
      <c r="K96" s="70">
        <v>55.039449339379487</v>
      </c>
      <c r="L96" s="27">
        <v>835.24162557883062</v>
      </c>
      <c r="M96" s="10">
        <f t="shared" si="1"/>
        <v>2008</v>
      </c>
      <c r="O96" s="37"/>
      <c r="P96" s="39"/>
    </row>
    <row r="97" spans="2:16" ht="14.4" x14ac:dyDescent="0.3">
      <c r="B97" s="9">
        <f t="shared" si="0"/>
        <v>2009</v>
      </c>
      <c r="C97" s="35">
        <v>0.50679646973167081</v>
      </c>
      <c r="D97" s="35">
        <v>0.36583834066165627</v>
      </c>
      <c r="E97" s="36">
        <v>0.12736518960667292</v>
      </c>
      <c r="F97" s="28">
        <v>3.9790815001865996</v>
      </c>
      <c r="G97" s="33"/>
      <c r="H97" s="11">
        <v>164.31323916567965</v>
      </c>
      <c r="I97" s="69">
        <v>832.7336953934215</v>
      </c>
      <c r="J97" s="70">
        <v>120.22416553022822</v>
      </c>
      <c r="K97" s="70">
        <v>52.319467153058461</v>
      </c>
      <c r="L97" s="27">
        <v>780.41422824036306</v>
      </c>
      <c r="M97" s="10">
        <f t="shared" si="1"/>
        <v>2009</v>
      </c>
      <c r="O97" s="37"/>
      <c r="P97" s="39"/>
    </row>
    <row r="98" spans="2:16" ht="14.4" x14ac:dyDescent="0.3">
      <c r="B98" s="9">
        <f t="shared" si="0"/>
        <v>2010</v>
      </c>
      <c r="C98" s="35">
        <v>0.5275442924806284</v>
      </c>
      <c r="D98" s="35">
        <v>0.34935588621054436</v>
      </c>
      <c r="E98" s="36">
        <v>0.12309982130882721</v>
      </c>
      <c r="F98" s="28">
        <v>4.2855000671134151</v>
      </c>
      <c r="G98" s="33"/>
      <c r="H98" s="11">
        <v>168.1119683566429</v>
      </c>
      <c r="I98" s="69">
        <v>886.86509404230969</v>
      </c>
      <c r="J98" s="70">
        <v>117.46181137566795</v>
      </c>
      <c r="K98" s="70">
        <v>51.736383161444884</v>
      </c>
      <c r="L98" s="27">
        <v>835.12871088086479</v>
      </c>
      <c r="M98" s="10">
        <f t="shared" si="1"/>
        <v>2010</v>
      </c>
      <c r="O98" s="37"/>
      <c r="P98" s="39"/>
    </row>
    <row r="99" spans="2:16" ht="14.4" x14ac:dyDescent="0.3">
      <c r="B99" s="9">
        <f t="shared" si="0"/>
        <v>2011</v>
      </c>
      <c r="C99" s="35">
        <v>0.52525446486898664</v>
      </c>
      <c r="D99" s="35">
        <v>0.34928727805931881</v>
      </c>
      <c r="E99" s="36">
        <v>0.12545825707169458</v>
      </c>
      <c r="F99" s="28">
        <v>4.1866870872343132</v>
      </c>
      <c r="G99" s="33"/>
      <c r="H99" s="11">
        <v>166.4235195664067</v>
      </c>
      <c r="I99" s="69">
        <v>874.14696711466274</v>
      </c>
      <c r="J99" s="70">
        <v>116.25923630880396</v>
      </c>
      <c r="K99" s="70">
        <v>52.198011751346108</v>
      </c>
      <c r="L99" s="27">
        <v>821.9489553633166</v>
      </c>
      <c r="M99" s="10">
        <f t="shared" si="1"/>
        <v>2011</v>
      </c>
      <c r="O99" s="37"/>
      <c r="P99" s="39"/>
    </row>
    <row r="100" spans="2:16" x14ac:dyDescent="0.25">
      <c r="B100" s="12"/>
      <c r="C100" s="4"/>
      <c r="D100" s="4"/>
      <c r="E100" s="4"/>
      <c r="F100" s="4"/>
      <c r="G100" s="4"/>
      <c r="H100" s="4"/>
      <c r="I100" s="4"/>
      <c r="J100" s="4"/>
      <c r="K100" s="4"/>
      <c r="L100" s="4"/>
      <c r="M100" s="13"/>
    </row>
    <row r="101" spans="2:16" x14ac:dyDescent="0.25">
      <c r="C101" s="1"/>
      <c r="D101" s="1"/>
    </row>
    <row r="102" spans="2:16" ht="18" customHeight="1" x14ac:dyDescent="0.25">
      <c r="B102" s="55" t="s">
        <v>24</v>
      </c>
      <c r="C102" s="56"/>
      <c r="D102" s="56"/>
      <c r="E102" s="57"/>
      <c r="F102" s="58"/>
      <c r="J102" s="1"/>
      <c r="K102" s="1"/>
      <c r="L102" s="1"/>
    </row>
    <row r="103" spans="2:16" ht="18" customHeight="1" x14ac:dyDescent="0.25">
      <c r="B103" s="59" t="s">
        <v>25</v>
      </c>
      <c r="C103" s="60"/>
      <c r="D103" s="60"/>
      <c r="E103" s="60"/>
      <c r="F103" s="61"/>
      <c r="J103" s="1"/>
      <c r="K103" s="1"/>
      <c r="L103" s="1"/>
    </row>
    <row r="104" spans="2:16" ht="18" customHeight="1" x14ac:dyDescent="0.25">
      <c r="B104" s="62" t="s">
        <v>26</v>
      </c>
      <c r="C104" s="63"/>
      <c r="D104" s="63"/>
      <c r="E104" s="63"/>
      <c r="F104" s="64"/>
      <c r="J104" s="1"/>
      <c r="K104" s="1"/>
      <c r="L104" s="1"/>
    </row>
    <row r="105" spans="2:16" ht="18" customHeight="1" x14ac:dyDescent="0.25">
      <c r="B105" s="62" t="s">
        <v>27</v>
      </c>
      <c r="C105" s="63"/>
      <c r="D105" s="63"/>
      <c r="E105" s="63"/>
      <c r="F105" s="64"/>
      <c r="J105" s="1"/>
      <c r="K105" s="1"/>
      <c r="L105" s="1"/>
    </row>
    <row r="106" spans="2:16" ht="15.6" x14ac:dyDescent="0.25">
      <c r="B106" s="65" t="s">
        <v>28</v>
      </c>
      <c r="C106" s="66"/>
      <c r="D106" s="66"/>
      <c r="E106" s="66"/>
      <c r="F106" s="67"/>
    </row>
    <row r="107" spans="2:16" x14ac:dyDescent="0.25">
      <c r="C107" s="1"/>
      <c r="D107" s="1"/>
      <c r="E107" s="1"/>
      <c r="F107" s="1"/>
      <c r="G107" s="1"/>
    </row>
  </sheetData>
  <mergeCells count="5">
    <mergeCell ref="B3:M4"/>
    <mergeCell ref="C5:E5"/>
    <mergeCell ref="H5:L5"/>
    <mergeCell ref="C6:E6"/>
    <mergeCell ref="H6:L6"/>
  </mergeCell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S107"/>
  <sheetViews>
    <sheetView workbookViewId="0">
      <selection activeCell="B1" sqref="B1"/>
    </sheetView>
  </sheetViews>
  <sheetFormatPr baseColWidth="10" defaultColWidth="8.88671875" defaultRowHeight="13.2" x14ac:dyDescent="0.25"/>
  <cols>
    <col min="1" max="1" width="8.88671875" style="1"/>
    <col min="2" max="2" width="6.77734375" style="1" customWidth="1"/>
    <col min="3" max="6" width="11.6640625" style="2" customWidth="1"/>
    <col min="7" max="7" width="2.33203125" style="2" customWidth="1"/>
    <col min="8" max="8" width="10.77734375" style="1" customWidth="1"/>
    <col min="9" max="9" width="11.6640625" style="1" customWidth="1"/>
    <col min="10" max="12" width="11.6640625" style="2" customWidth="1"/>
    <col min="13" max="13" width="6.6640625" style="1" customWidth="1"/>
    <col min="14" max="223" width="8.88671875" style="1"/>
    <col min="224" max="224" width="6.109375" style="1" customWidth="1"/>
    <col min="225" max="230" width="10.44140625" style="1" customWidth="1"/>
    <col min="231" max="231" width="6" style="1" customWidth="1"/>
    <col min="232" max="237" width="10.5546875" style="1" customWidth="1"/>
    <col min="238" max="479" width="8.88671875" style="1"/>
    <col min="480" max="480" width="6.109375" style="1" customWidth="1"/>
    <col min="481" max="486" width="10.44140625" style="1" customWidth="1"/>
    <col min="487" max="487" width="6" style="1" customWidth="1"/>
    <col min="488" max="493" width="10.5546875" style="1" customWidth="1"/>
    <col min="494" max="735" width="8.88671875" style="1"/>
    <col min="736" max="736" width="6.109375" style="1" customWidth="1"/>
    <col min="737" max="742" width="10.44140625" style="1" customWidth="1"/>
    <col min="743" max="743" width="6" style="1" customWidth="1"/>
    <col min="744" max="749" width="10.5546875" style="1" customWidth="1"/>
    <col min="750" max="991" width="8.88671875" style="1"/>
    <col min="992" max="992" width="6.109375" style="1" customWidth="1"/>
    <col min="993" max="998" width="10.44140625" style="1" customWidth="1"/>
    <col min="999" max="999" width="6" style="1" customWidth="1"/>
    <col min="1000" max="1005" width="10.5546875" style="1" customWidth="1"/>
    <col min="1006" max="1247" width="8.88671875" style="1"/>
    <col min="1248" max="1248" width="6.109375" style="1" customWidth="1"/>
    <col min="1249" max="1254" width="10.44140625" style="1" customWidth="1"/>
    <col min="1255" max="1255" width="6" style="1" customWidth="1"/>
    <col min="1256" max="1261" width="10.5546875" style="1" customWidth="1"/>
    <col min="1262" max="1503" width="8.88671875" style="1"/>
    <col min="1504" max="1504" width="6.109375" style="1" customWidth="1"/>
    <col min="1505" max="1510" width="10.44140625" style="1" customWidth="1"/>
    <col min="1511" max="1511" width="6" style="1" customWidth="1"/>
    <col min="1512" max="1517" width="10.5546875" style="1" customWidth="1"/>
    <col min="1518" max="1759" width="8.88671875" style="1"/>
    <col min="1760" max="1760" width="6.109375" style="1" customWidth="1"/>
    <col min="1761" max="1766" width="10.44140625" style="1" customWidth="1"/>
    <col min="1767" max="1767" width="6" style="1" customWidth="1"/>
    <col min="1768" max="1773" width="10.5546875" style="1" customWidth="1"/>
    <col min="1774" max="2015" width="8.88671875" style="1"/>
    <col min="2016" max="2016" width="6.109375" style="1" customWidth="1"/>
    <col min="2017" max="2022" width="10.44140625" style="1" customWidth="1"/>
    <col min="2023" max="2023" width="6" style="1" customWidth="1"/>
    <col min="2024" max="2029" width="10.5546875" style="1" customWidth="1"/>
    <col min="2030" max="2271" width="8.88671875" style="1"/>
    <col min="2272" max="2272" width="6.109375" style="1" customWidth="1"/>
    <col min="2273" max="2278" width="10.44140625" style="1" customWidth="1"/>
    <col min="2279" max="2279" width="6" style="1" customWidth="1"/>
    <col min="2280" max="2285" width="10.5546875" style="1" customWidth="1"/>
    <col min="2286" max="2527" width="8.88671875" style="1"/>
    <col min="2528" max="2528" width="6.109375" style="1" customWidth="1"/>
    <col min="2529" max="2534" width="10.44140625" style="1" customWidth="1"/>
    <col min="2535" max="2535" width="6" style="1" customWidth="1"/>
    <col min="2536" max="2541" width="10.5546875" style="1" customWidth="1"/>
    <col min="2542" max="2783" width="8.88671875" style="1"/>
    <col min="2784" max="2784" width="6.109375" style="1" customWidth="1"/>
    <col min="2785" max="2790" width="10.44140625" style="1" customWidth="1"/>
    <col min="2791" max="2791" width="6" style="1" customWidth="1"/>
    <col min="2792" max="2797" width="10.5546875" style="1" customWidth="1"/>
    <col min="2798" max="3039" width="8.88671875" style="1"/>
    <col min="3040" max="3040" width="6.109375" style="1" customWidth="1"/>
    <col min="3041" max="3046" width="10.44140625" style="1" customWidth="1"/>
    <col min="3047" max="3047" width="6" style="1" customWidth="1"/>
    <col min="3048" max="3053" width="10.5546875" style="1" customWidth="1"/>
    <col min="3054" max="3295" width="8.88671875" style="1"/>
    <col min="3296" max="3296" width="6.109375" style="1" customWidth="1"/>
    <col min="3297" max="3302" width="10.44140625" style="1" customWidth="1"/>
    <col min="3303" max="3303" width="6" style="1" customWidth="1"/>
    <col min="3304" max="3309" width="10.5546875" style="1" customWidth="1"/>
    <col min="3310" max="3551" width="8.88671875" style="1"/>
    <col min="3552" max="3552" width="6.109375" style="1" customWidth="1"/>
    <col min="3553" max="3558" width="10.44140625" style="1" customWidth="1"/>
    <col min="3559" max="3559" width="6" style="1" customWidth="1"/>
    <col min="3560" max="3565" width="10.5546875" style="1" customWidth="1"/>
    <col min="3566" max="3807" width="8.88671875" style="1"/>
    <col min="3808" max="3808" width="6.109375" style="1" customWidth="1"/>
    <col min="3809" max="3814" width="10.44140625" style="1" customWidth="1"/>
    <col min="3815" max="3815" width="6" style="1" customWidth="1"/>
    <col min="3816" max="3821" width="10.5546875" style="1" customWidth="1"/>
    <col min="3822" max="4063" width="8.88671875" style="1"/>
    <col min="4064" max="4064" width="6.109375" style="1" customWidth="1"/>
    <col min="4065" max="4070" width="10.44140625" style="1" customWidth="1"/>
    <col min="4071" max="4071" width="6" style="1" customWidth="1"/>
    <col min="4072" max="4077" width="10.5546875" style="1" customWidth="1"/>
    <col min="4078" max="4319" width="8.88671875" style="1"/>
    <col min="4320" max="4320" width="6.109375" style="1" customWidth="1"/>
    <col min="4321" max="4326" width="10.44140625" style="1" customWidth="1"/>
    <col min="4327" max="4327" width="6" style="1" customWidth="1"/>
    <col min="4328" max="4333" width="10.5546875" style="1" customWidth="1"/>
    <col min="4334" max="4575" width="8.88671875" style="1"/>
    <col min="4576" max="4576" width="6.109375" style="1" customWidth="1"/>
    <col min="4577" max="4582" width="10.44140625" style="1" customWidth="1"/>
    <col min="4583" max="4583" width="6" style="1" customWidth="1"/>
    <col min="4584" max="4589" width="10.5546875" style="1" customWidth="1"/>
    <col min="4590" max="4831" width="8.88671875" style="1"/>
    <col min="4832" max="4832" width="6.109375" style="1" customWidth="1"/>
    <col min="4833" max="4838" width="10.44140625" style="1" customWidth="1"/>
    <col min="4839" max="4839" width="6" style="1" customWidth="1"/>
    <col min="4840" max="4845" width="10.5546875" style="1" customWidth="1"/>
    <col min="4846" max="5087" width="8.88671875" style="1"/>
    <col min="5088" max="5088" width="6.109375" style="1" customWidth="1"/>
    <col min="5089" max="5094" width="10.44140625" style="1" customWidth="1"/>
    <col min="5095" max="5095" width="6" style="1" customWidth="1"/>
    <col min="5096" max="5101" width="10.5546875" style="1" customWidth="1"/>
    <col min="5102" max="5343" width="8.88671875" style="1"/>
    <col min="5344" max="5344" width="6.109375" style="1" customWidth="1"/>
    <col min="5345" max="5350" width="10.44140625" style="1" customWidth="1"/>
    <col min="5351" max="5351" width="6" style="1" customWidth="1"/>
    <col min="5352" max="5357" width="10.5546875" style="1" customWidth="1"/>
    <col min="5358" max="5599" width="8.88671875" style="1"/>
    <col min="5600" max="5600" width="6.109375" style="1" customWidth="1"/>
    <col min="5601" max="5606" width="10.44140625" style="1" customWidth="1"/>
    <col min="5607" max="5607" width="6" style="1" customWidth="1"/>
    <col min="5608" max="5613" width="10.5546875" style="1" customWidth="1"/>
    <col min="5614" max="5855" width="8.88671875" style="1"/>
    <col min="5856" max="5856" width="6.109375" style="1" customWidth="1"/>
    <col min="5857" max="5862" width="10.44140625" style="1" customWidth="1"/>
    <col min="5863" max="5863" width="6" style="1" customWidth="1"/>
    <col min="5864" max="5869" width="10.5546875" style="1" customWidth="1"/>
    <col min="5870" max="6111" width="8.88671875" style="1"/>
    <col min="6112" max="6112" width="6.109375" style="1" customWidth="1"/>
    <col min="6113" max="6118" width="10.44140625" style="1" customWidth="1"/>
    <col min="6119" max="6119" width="6" style="1" customWidth="1"/>
    <col min="6120" max="6125" width="10.5546875" style="1" customWidth="1"/>
    <col min="6126" max="6367" width="8.88671875" style="1"/>
    <col min="6368" max="6368" width="6.109375" style="1" customWidth="1"/>
    <col min="6369" max="6374" width="10.44140625" style="1" customWidth="1"/>
    <col min="6375" max="6375" width="6" style="1" customWidth="1"/>
    <col min="6376" max="6381" width="10.5546875" style="1" customWidth="1"/>
    <col min="6382" max="6623" width="8.88671875" style="1"/>
    <col min="6624" max="6624" width="6.109375" style="1" customWidth="1"/>
    <col min="6625" max="6630" width="10.44140625" style="1" customWidth="1"/>
    <col min="6631" max="6631" width="6" style="1" customWidth="1"/>
    <col min="6632" max="6637" width="10.5546875" style="1" customWidth="1"/>
    <col min="6638" max="6879" width="8.88671875" style="1"/>
    <col min="6880" max="6880" width="6.109375" style="1" customWidth="1"/>
    <col min="6881" max="6886" width="10.44140625" style="1" customWidth="1"/>
    <col min="6887" max="6887" width="6" style="1" customWidth="1"/>
    <col min="6888" max="6893" width="10.5546875" style="1" customWidth="1"/>
    <col min="6894" max="7135" width="8.88671875" style="1"/>
    <col min="7136" max="7136" width="6.109375" style="1" customWidth="1"/>
    <col min="7137" max="7142" width="10.44140625" style="1" customWidth="1"/>
    <col min="7143" max="7143" width="6" style="1" customWidth="1"/>
    <col min="7144" max="7149" width="10.5546875" style="1" customWidth="1"/>
    <col min="7150" max="7391" width="8.88671875" style="1"/>
    <col min="7392" max="7392" width="6.109375" style="1" customWidth="1"/>
    <col min="7393" max="7398" width="10.44140625" style="1" customWidth="1"/>
    <col min="7399" max="7399" width="6" style="1" customWidth="1"/>
    <col min="7400" max="7405" width="10.5546875" style="1" customWidth="1"/>
    <col min="7406" max="7647" width="8.88671875" style="1"/>
    <col min="7648" max="7648" width="6.109375" style="1" customWidth="1"/>
    <col min="7649" max="7654" width="10.44140625" style="1" customWidth="1"/>
    <col min="7655" max="7655" width="6" style="1" customWidth="1"/>
    <col min="7656" max="7661" width="10.5546875" style="1" customWidth="1"/>
    <col min="7662" max="7903" width="8.88671875" style="1"/>
    <col min="7904" max="7904" width="6.109375" style="1" customWidth="1"/>
    <col min="7905" max="7910" width="10.44140625" style="1" customWidth="1"/>
    <col min="7911" max="7911" width="6" style="1" customWidth="1"/>
    <col min="7912" max="7917" width="10.5546875" style="1" customWidth="1"/>
    <col min="7918" max="8159" width="8.88671875" style="1"/>
    <col min="8160" max="8160" width="6.109375" style="1" customWidth="1"/>
    <col min="8161" max="8166" width="10.44140625" style="1" customWidth="1"/>
    <col min="8167" max="8167" width="6" style="1" customWidth="1"/>
    <col min="8168" max="8173" width="10.5546875" style="1" customWidth="1"/>
    <col min="8174" max="8415" width="8.88671875" style="1"/>
    <col min="8416" max="8416" width="6.109375" style="1" customWidth="1"/>
    <col min="8417" max="8422" width="10.44140625" style="1" customWidth="1"/>
    <col min="8423" max="8423" width="6" style="1" customWidth="1"/>
    <col min="8424" max="8429" width="10.5546875" style="1" customWidth="1"/>
    <col min="8430" max="8671" width="8.88671875" style="1"/>
    <col min="8672" max="8672" width="6.109375" style="1" customWidth="1"/>
    <col min="8673" max="8678" width="10.44140625" style="1" customWidth="1"/>
    <col min="8679" max="8679" width="6" style="1" customWidth="1"/>
    <col min="8680" max="8685" width="10.5546875" style="1" customWidth="1"/>
    <col min="8686" max="8927" width="8.88671875" style="1"/>
    <col min="8928" max="8928" width="6.109375" style="1" customWidth="1"/>
    <col min="8929" max="8934" width="10.44140625" style="1" customWidth="1"/>
    <col min="8935" max="8935" width="6" style="1" customWidth="1"/>
    <col min="8936" max="8941" width="10.5546875" style="1" customWidth="1"/>
    <col min="8942" max="9183" width="8.88671875" style="1"/>
    <col min="9184" max="9184" width="6.109375" style="1" customWidth="1"/>
    <col min="9185" max="9190" width="10.44140625" style="1" customWidth="1"/>
    <col min="9191" max="9191" width="6" style="1" customWidth="1"/>
    <col min="9192" max="9197" width="10.5546875" style="1" customWidth="1"/>
    <col min="9198" max="9439" width="8.88671875" style="1"/>
    <col min="9440" max="9440" width="6.109375" style="1" customWidth="1"/>
    <col min="9441" max="9446" width="10.44140625" style="1" customWidth="1"/>
    <col min="9447" max="9447" width="6" style="1" customWidth="1"/>
    <col min="9448" max="9453" width="10.5546875" style="1" customWidth="1"/>
    <col min="9454" max="9695" width="8.88671875" style="1"/>
    <col min="9696" max="9696" width="6.109375" style="1" customWidth="1"/>
    <col min="9697" max="9702" width="10.44140625" style="1" customWidth="1"/>
    <col min="9703" max="9703" width="6" style="1" customWidth="1"/>
    <col min="9704" max="9709" width="10.5546875" style="1" customWidth="1"/>
    <col min="9710" max="9951" width="8.88671875" style="1"/>
    <col min="9952" max="9952" width="6.109375" style="1" customWidth="1"/>
    <col min="9953" max="9958" width="10.44140625" style="1" customWidth="1"/>
    <col min="9959" max="9959" width="6" style="1" customWidth="1"/>
    <col min="9960" max="9965" width="10.5546875" style="1" customWidth="1"/>
    <col min="9966" max="10207" width="8.88671875" style="1"/>
    <col min="10208" max="10208" width="6.109375" style="1" customWidth="1"/>
    <col min="10209" max="10214" width="10.44140625" style="1" customWidth="1"/>
    <col min="10215" max="10215" width="6" style="1" customWidth="1"/>
    <col min="10216" max="10221" width="10.5546875" style="1" customWidth="1"/>
    <col min="10222" max="10463" width="8.88671875" style="1"/>
    <col min="10464" max="10464" width="6.109375" style="1" customWidth="1"/>
    <col min="10465" max="10470" width="10.44140625" style="1" customWidth="1"/>
    <col min="10471" max="10471" width="6" style="1" customWidth="1"/>
    <col min="10472" max="10477" width="10.5546875" style="1" customWidth="1"/>
    <col min="10478" max="10719" width="8.88671875" style="1"/>
    <col min="10720" max="10720" width="6.109375" style="1" customWidth="1"/>
    <col min="10721" max="10726" width="10.44140625" style="1" customWidth="1"/>
    <col min="10727" max="10727" width="6" style="1" customWidth="1"/>
    <col min="10728" max="10733" width="10.5546875" style="1" customWidth="1"/>
    <col min="10734" max="10975" width="8.88671875" style="1"/>
    <col min="10976" max="10976" width="6.109375" style="1" customWidth="1"/>
    <col min="10977" max="10982" width="10.44140625" style="1" customWidth="1"/>
    <col min="10983" max="10983" width="6" style="1" customWidth="1"/>
    <col min="10984" max="10989" width="10.5546875" style="1" customWidth="1"/>
    <col min="10990" max="11231" width="8.88671875" style="1"/>
    <col min="11232" max="11232" width="6.109375" style="1" customWidth="1"/>
    <col min="11233" max="11238" width="10.44140625" style="1" customWidth="1"/>
    <col min="11239" max="11239" width="6" style="1" customWidth="1"/>
    <col min="11240" max="11245" width="10.5546875" style="1" customWidth="1"/>
    <col min="11246" max="11487" width="8.88671875" style="1"/>
    <col min="11488" max="11488" width="6.109375" style="1" customWidth="1"/>
    <col min="11489" max="11494" width="10.44140625" style="1" customWidth="1"/>
    <col min="11495" max="11495" width="6" style="1" customWidth="1"/>
    <col min="11496" max="11501" width="10.5546875" style="1" customWidth="1"/>
    <col min="11502" max="11743" width="8.88671875" style="1"/>
    <col min="11744" max="11744" width="6.109375" style="1" customWidth="1"/>
    <col min="11745" max="11750" width="10.44140625" style="1" customWidth="1"/>
    <col min="11751" max="11751" width="6" style="1" customWidth="1"/>
    <col min="11752" max="11757" width="10.5546875" style="1" customWidth="1"/>
    <col min="11758" max="11999" width="8.88671875" style="1"/>
    <col min="12000" max="12000" width="6.109375" style="1" customWidth="1"/>
    <col min="12001" max="12006" width="10.44140625" style="1" customWidth="1"/>
    <col min="12007" max="12007" width="6" style="1" customWidth="1"/>
    <col min="12008" max="12013" width="10.5546875" style="1" customWidth="1"/>
    <col min="12014" max="12255" width="8.88671875" style="1"/>
    <col min="12256" max="12256" width="6.109375" style="1" customWidth="1"/>
    <col min="12257" max="12262" width="10.44140625" style="1" customWidth="1"/>
    <col min="12263" max="12263" width="6" style="1" customWidth="1"/>
    <col min="12264" max="12269" width="10.5546875" style="1" customWidth="1"/>
    <col min="12270" max="12511" width="8.88671875" style="1"/>
    <col min="12512" max="12512" width="6.109375" style="1" customWidth="1"/>
    <col min="12513" max="12518" width="10.44140625" style="1" customWidth="1"/>
    <col min="12519" max="12519" width="6" style="1" customWidth="1"/>
    <col min="12520" max="12525" width="10.5546875" style="1" customWidth="1"/>
    <col min="12526" max="12767" width="8.88671875" style="1"/>
    <col min="12768" max="12768" width="6.109375" style="1" customWidth="1"/>
    <col min="12769" max="12774" width="10.44140625" style="1" customWidth="1"/>
    <col min="12775" max="12775" width="6" style="1" customWidth="1"/>
    <col min="12776" max="12781" width="10.5546875" style="1" customWidth="1"/>
    <col min="12782" max="13023" width="8.88671875" style="1"/>
    <col min="13024" max="13024" width="6.109375" style="1" customWidth="1"/>
    <col min="13025" max="13030" width="10.44140625" style="1" customWidth="1"/>
    <col min="13031" max="13031" width="6" style="1" customWidth="1"/>
    <col min="13032" max="13037" width="10.5546875" style="1" customWidth="1"/>
    <col min="13038" max="13279" width="8.88671875" style="1"/>
    <col min="13280" max="13280" width="6.109375" style="1" customWidth="1"/>
    <col min="13281" max="13286" width="10.44140625" style="1" customWidth="1"/>
    <col min="13287" max="13287" width="6" style="1" customWidth="1"/>
    <col min="13288" max="13293" width="10.5546875" style="1" customWidth="1"/>
    <col min="13294" max="13535" width="8.88671875" style="1"/>
    <col min="13536" max="13536" width="6.109375" style="1" customWidth="1"/>
    <col min="13537" max="13542" width="10.44140625" style="1" customWidth="1"/>
    <col min="13543" max="13543" width="6" style="1" customWidth="1"/>
    <col min="13544" max="13549" width="10.5546875" style="1" customWidth="1"/>
    <col min="13550" max="13791" width="8.88671875" style="1"/>
    <col min="13792" max="13792" width="6.109375" style="1" customWidth="1"/>
    <col min="13793" max="13798" width="10.44140625" style="1" customWidth="1"/>
    <col min="13799" max="13799" width="6" style="1" customWidth="1"/>
    <col min="13800" max="13805" width="10.5546875" style="1" customWidth="1"/>
    <col min="13806" max="14047" width="8.88671875" style="1"/>
    <col min="14048" max="14048" width="6.109375" style="1" customWidth="1"/>
    <col min="14049" max="14054" width="10.44140625" style="1" customWidth="1"/>
    <col min="14055" max="14055" width="6" style="1" customWidth="1"/>
    <col min="14056" max="14061" width="10.5546875" style="1" customWidth="1"/>
    <col min="14062" max="14303" width="8.88671875" style="1"/>
    <col min="14304" max="14304" width="6.109375" style="1" customWidth="1"/>
    <col min="14305" max="14310" width="10.44140625" style="1" customWidth="1"/>
    <col min="14311" max="14311" width="6" style="1" customWidth="1"/>
    <col min="14312" max="14317" width="10.5546875" style="1" customWidth="1"/>
    <col min="14318" max="14559" width="8.88671875" style="1"/>
    <col min="14560" max="14560" width="6.109375" style="1" customWidth="1"/>
    <col min="14561" max="14566" width="10.44140625" style="1" customWidth="1"/>
    <col min="14567" max="14567" width="6" style="1" customWidth="1"/>
    <col min="14568" max="14573" width="10.5546875" style="1" customWidth="1"/>
    <col min="14574" max="14815" width="8.88671875" style="1"/>
    <col min="14816" max="14816" width="6.109375" style="1" customWidth="1"/>
    <col min="14817" max="14822" width="10.44140625" style="1" customWidth="1"/>
    <col min="14823" max="14823" width="6" style="1" customWidth="1"/>
    <col min="14824" max="14829" width="10.5546875" style="1" customWidth="1"/>
    <col min="14830" max="15071" width="8.88671875" style="1"/>
    <col min="15072" max="15072" width="6.109375" style="1" customWidth="1"/>
    <col min="15073" max="15078" width="10.44140625" style="1" customWidth="1"/>
    <col min="15079" max="15079" width="6" style="1" customWidth="1"/>
    <col min="15080" max="15085" width="10.5546875" style="1" customWidth="1"/>
    <col min="15086" max="15327" width="8.88671875" style="1"/>
    <col min="15328" max="15328" width="6.109375" style="1" customWidth="1"/>
    <col min="15329" max="15334" width="10.44140625" style="1" customWidth="1"/>
    <col min="15335" max="15335" width="6" style="1" customWidth="1"/>
    <col min="15336" max="15341" width="10.5546875" style="1" customWidth="1"/>
    <col min="15342" max="15583" width="8.88671875" style="1"/>
    <col min="15584" max="15584" width="6.109375" style="1" customWidth="1"/>
    <col min="15585" max="15590" width="10.44140625" style="1" customWidth="1"/>
    <col min="15591" max="15591" width="6" style="1" customWidth="1"/>
    <col min="15592" max="15597" width="10.5546875" style="1" customWidth="1"/>
    <col min="15598" max="15839" width="8.88671875" style="1"/>
    <col min="15840" max="15840" width="6.109375" style="1" customWidth="1"/>
    <col min="15841" max="15846" width="10.44140625" style="1" customWidth="1"/>
    <col min="15847" max="15847" width="6" style="1" customWidth="1"/>
    <col min="15848" max="15853" width="10.5546875" style="1" customWidth="1"/>
    <col min="15854" max="16095" width="8.88671875" style="1"/>
    <col min="16096" max="16096" width="6.109375" style="1" customWidth="1"/>
    <col min="16097" max="16102" width="10.44140625" style="1" customWidth="1"/>
    <col min="16103" max="16103" width="6" style="1" customWidth="1"/>
    <col min="16104" max="16109" width="10.5546875" style="1" customWidth="1"/>
    <col min="16110" max="16378" width="8.88671875" style="1"/>
    <col min="16379" max="16384" width="9.109375" style="1" customWidth="1"/>
  </cols>
  <sheetData>
    <row r="1" spans="2:19" x14ac:dyDescent="0.25">
      <c r="B1" s="41" t="s">
        <v>15</v>
      </c>
      <c r="C1" s="42"/>
      <c r="D1" s="42"/>
    </row>
    <row r="3" spans="2:19" ht="15" customHeight="1" x14ac:dyDescent="0.25">
      <c r="B3" s="84" t="s">
        <v>8</v>
      </c>
      <c r="C3" s="85"/>
      <c r="D3" s="85"/>
      <c r="E3" s="85"/>
      <c r="F3" s="85"/>
      <c r="G3" s="85"/>
      <c r="H3" s="85"/>
      <c r="I3" s="85"/>
      <c r="J3" s="85"/>
      <c r="K3" s="85"/>
      <c r="L3" s="85"/>
      <c r="M3" s="86"/>
    </row>
    <row r="4" spans="2:19" ht="12.75" customHeight="1" x14ac:dyDescent="0.25">
      <c r="B4" s="87"/>
      <c r="C4" s="88"/>
      <c r="D4" s="88"/>
      <c r="E4" s="88"/>
      <c r="F4" s="88"/>
      <c r="G4" s="88"/>
      <c r="H4" s="88"/>
      <c r="I4" s="88"/>
      <c r="J4" s="88"/>
      <c r="K4" s="88"/>
      <c r="L4" s="88"/>
      <c r="M4" s="89"/>
    </row>
    <row r="5" spans="2:19" ht="19.5" customHeight="1" x14ac:dyDescent="0.3">
      <c r="B5" s="5"/>
      <c r="C5" s="90" t="s">
        <v>23</v>
      </c>
      <c r="D5" s="90"/>
      <c r="E5" s="90"/>
      <c r="F5" s="30"/>
      <c r="G5" s="29"/>
      <c r="H5" s="90" t="s">
        <v>17</v>
      </c>
      <c r="I5" s="90"/>
      <c r="J5" s="90"/>
      <c r="K5" s="90"/>
      <c r="L5" s="90"/>
      <c r="M5" s="8"/>
    </row>
    <row r="6" spans="2:19" ht="14.4" x14ac:dyDescent="0.3">
      <c r="B6" s="5"/>
      <c r="C6" s="83" t="s">
        <v>16</v>
      </c>
      <c r="D6" s="83"/>
      <c r="E6" s="83"/>
      <c r="F6" s="40" t="s">
        <v>18</v>
      </c>
      <c r="G6" s="29"/>
      <c r="H6" s="83" t="s">
        <v>1</v>
      </c>
      <c r="I6" s="83"/>
      <c r="J6" s="83"/>
      <c r="K6" s="83"/>
      <c r="L6" s="83"/>
      <c r="M6" s="8"/>
      <c r="O6" s="2"/>
    </row>
    <row r="7" spans="2:19" ht="16.5" customHeight="1" x14ac:dyDescent="0.35">
      <c r="B7" s="6"/>
      <c r="C7" s="3" t="s">
        <v>12</v>
      </c>
      <c r="D7" s="3" t="s">
        <v>13</v>
      </c>
      <c r="E7" s="14" t="s">
        <v>14</v>
      </c>
      <c r="F7" s="3" t="s">
        <v>2</v>
      </c>
      <c r="G7" s="29"/>
      <c r="H7" s="15" t="s">
        <v>0</v>
      </c>
      <c r="I7" s="31" t="s">
        <v>19</v>
      </c>
      <c r="J7" s="32" t="s">
        <v>20</v>
      </c>
      <c r="K7" s="34" t="s">
        <v>21</v>
      </c>
      <c r="L7" s="32" t="s">
        <v>22</v>
      </c>
      <c r="M7" s="7"/>
      <c r="O7" s="26"/>
      <c r="R7" s="2"/>
      <c r="S7" s="2"/>
    </row>
    <row r="8" spans="2:19" ht="14.4" x14ac:dyDescent="0.3">
      <c r="B8" s="9">
        <v>1920</v>
      </c>
      <c r="C8" s="35">
        <v>0.43924482978838975</v>
      </c>
      <c r="D8" s="35">
        <v>0.41139674543723498</v>
      </c>
      <c r="E8" s="36">
        <v>0.14935842477437528</v>
      </c>
      <c r="F8" s="28">
        <v>2.9408774928627186</v>
      </c>
      <c r="G8" s="29"/>
      <c r="H8" s="11">
        <v>38.884007841824292</v>
      </c>
      <c r="I8" s="69">
        <v>170.79599405972522</v>
      </c>
      <c r="J8" s="70">
        <v>31.993508551364876</v>
      </c>
      <c r="K8" s="70">
        <v>14.51913540042333</v>
      </c>
      <c r="L8" s="27">
        <v>156.27685865930189</v>
      </c>
      <c r="M8" s="10">
        <v>1920</v>
      </c>
      <c r="O8" s="37"/>
      <c r="P8" s="39"/>
      <c r="Q8" s="38"/>
      <c r="S8" s="68"/>
    </row>
    <row r="9" spans="2:19" ht="14.4" x14ac:dyDescent="0.3">
      <c r="B9" s="9">
        <v>1921</v>
      </c>
      <c r="C9" s="35">
        <v>0.43497204430723913</v>
      </c>
      <c r="D9" s="35">
        <v>0.4105641879757676</v>
      </c>
      <c r="E9" s="36">
        <v>0.15446376771699327</v>
      </c>
      <c r="F9" s="28">
        <v>2.8160134297914436</v>
      </c>
      <c r="G9" s="29"/>
      <c r="H9" s="11">
        <v>37.345433128396884</v>
      </c>
      <c r="I9" s="69">
        <v>162.44219393398086</v>
      </c>
      <c r="J9" s="70">
        <v>30.665394853927193</v>
      </c>
      <c r="K9" s="70">
        <v>14.421290770088003</v>
      </c>
      <c r="L9" s="27">
        <v>148.02090316389285</v>
      </c>
      <c r="M9" s="10">
        <v>1921</v>
      </c>
      <c r="O9" s="37"/>
      <c r="P9" s="39"/>
      <c r="Q9" s="38"/>
      <c r="S9" s="68"/>
    </row>
    <row r="10" spans="2:19" ht="14.4" x14ac:dyDescent="0.3">
      <c r="B10" s="9">
        <v>1922</v>
      </c>
      <c r="C10" s="35">
        <v>0.42098408588648439</v>
      </c>
      <c r="D10" s="35">
        <v>0.42052302578937112</v>
      </c>
      <c r="E10" s="36">
        <v>0.15849288832414449</v>
      </c>
      <c r="F10" s="28">
        <v>2.6561701937408162</v>
      </c>
      <c r="G10" s="29"/>
      <c r="H10" s="11">
        <v>40.135679477174016</v>
      </c>
      <c r="I10" s="69">
        <v>168.96482336131035</v>
      </c>
      <c r="J10" s="70">
        <v>33.755954751707165</v>
      </c>
      <c r="K10" s="70">
        <v>15.903049412973497</v>
      </c>
      <c r="L10" s="27">
        <v>153.06177394833685</v>
      </c>
      <c r="M10" s="10">
        <v>1922</v>
      </c>
      <c r="O10" s="37"/>
      <c r="P10" s="39"/>
      <c r="Q10" s="38"/>
      <c r="S10" s="68"/>
    </row>
    <row r="11" spans="2:19" ht="14.4" x14ac:dyDescent="0.3">
      <c r="B11" s="9">
        <v>1923</v>
      </c>
      <c r="C11" s="35">
        <v>0.4172125920913789</v>
      </c>
      <c r="D11" s="35">
        <v>0.42363397033702033</v>
      </c>
      <c r="E11" s="36">
        <v>0.15915343757160072</v>
      </c>
      <c r="F11" s="28">
        <v>2.6214488260970255</v>
      </c>
      <c r="G11" s="29"/>
      <c r="H11" s="11">
        <v>41.976100334754015</v>
      </c>
      <c r="I11" s="69">
        <v>175.12957626550519</v>
      </c>
      <c r="J11" s="70">
        <v>35.565004088153941</v>
      </c>
      <c r="K11" s="70">
        <v>16.701601660316303</v>
      </c>
      <c r="L11" s="27">
        <v>158.42797460518889</v>
      </c>
      <c r="M11" s="10">
        <v>1923</v>
      </c>
      <c r="O11" s="37"/>
      <c r="P11" s="39"/>
      <c r="Q11" s="38"/>
    </row>
    <row r="12" spans="2:19" ht="14.4" x14ac:dyDescent="0.3">
      <c r="B12" s="9">
        <v>1924</v>
      </c>
      <c r="C12" s="35">
        <v>0.3997493705723964</v>
      </c>
      <c r="D12" s="35">
        <v>0.43941467068631412</v>
      </c>
      <c r="E12" s="36">
        <v>0.16083595874128939</v>
      </c>
      <c r="F12" s="28">
        <v>2.4854477425375259</v>
      </c>
      <c r="G12" s="29"/>
      <c r="H12" s="11">
        <v>43.316838666691659</v>
      </c>
      <c r="I12" s="69">
        <v>173.15878992196033</v>
      </c>
      <c r="J12" s="70">
        <v>38.06810879579303</v>
      </c>
      <c r="K12" s="70">
        <v>17.417263191497771</v>
      </c>
      <c r="L12" s="27">
        <v>155.74152673046257</v>
      </c>
      <c r="M12" s="10">
        <v>1924</v>
      </c>
      <c r="O12" s="37"/>
      <c r="P12" s="39"/>
    </row>
    <row r="13" spans="2:19" ht="14.4" x14ac:dyDescent="0.3">
      <c r="B13" s="9">
        <v>1925</v>
      </c>
      <c r="C13" s="35">
        <v>0.38998861195106038</v>
      </c>
      <c r="D13" s="35">
        <v>0.44812343853673031</v>
      </c>
      <c r="E13" s="36">
        <v>0.16188794951220931</v>
      </c>
      <c r="F13" s="28">
        <v>2.4090033453765387</v>
      </c>
      <c r="G13" s="29"/>
      <c r="H13" s="11">
        <v>45.195353287232905</v>
      </c>
      <c r="I13" s="69">
        <v>176.25673095125754</v>
      </c>
      <c r="J13" s="70">
        <v>40.506194241914251</v>
      </c>
      <c r="K13" s="70">
        <v>18.291457677875059</v>
      </c>
      <c r="L13" s="27">
        <v>157.96527327338248</v>
      </c>
      <c r="M13" s="10">
        <v>1925</v>
      </c>
      <c r="O13" s="37"/>
      <c r="P13" s="39"/>
    </row>
    <row r="14" spans="2:19" ht="14.4" x14ac:dyDescent="0.3">
      <c r="B14" s="9">
        <v>1926</v>
      </c>
      <c r="C14" s="35">
        <v>0.37200943476093706</v>
      </c>
      <c r="D14" s="35">
        <v>0.46746974559837928</v>
      </c>
      <c r="E14" s="36">
        <v>0.16052081964068363</v>
      </c>
      <c r="F14" s="28">
        <v>2.3175151708897213</v>
      </c>
      <c r="G14" s="29"/>
      <c r="H14" s="11">
        <v>47.529225368801441</v>
      </c>
      <c r="I14" s="69">
        <v>176.81320264073014</v>
      </c>
      <c r="J14" s="70">
        <v>44.436949783283289</v>
      </c>
      <c r="K14" s="70">
        <v>19.073575532716951</v>
      </c>
      <c r="L14" s="27">
        <v>157.7396271080132</v>
      </c>
      <c r="M14" s="10">
        <v>1926</v>
      </c>
      <c r="O14" s="37"/>
      <c r="P14" s="39"/>
    </row>
    <row r="15" spans="2:19" ht="14.4" x14ac:dyDescent="0.3">
      <c r="B15" s="9">
        <v>1927</v>
      </c>
      <c r="C15" s="35">
        <v>0.36263128689559421</v>
      </c>
      <c r="D15" s="35">
        <v>0.47178597670772954</v>
      </c>
      <c r="E15" s="36">
        <v>0.16558273639667626</v>
      </c>
      <c r="F15" s="28">
        <v>2.1900307652052629</v>
      </c>
      <c r="G15" s="29"/>
      <c r="H15" s="11">
        <v>48.391209597714386</v>
      </c>
      <c r="I15" s="69">
        <v>175.48166610853599</v>
      </c>
      <c r="J15" s="70">
        <v>45.660588168252275</v>
      </c>
      <c r="K15" s="70">
        <v>20.031872256836628</v>
      </c>
      <c r="L15" s="27">
        <v>155.44979385169935</v>
      </c>
      <c r="M15" s="10">
        <v>1927</v>
      </c>
      <c r="O15" s="37"/>
      <c r="P15" s="39"/>
    </row>
    <row r="16" spans="2:19" ht="14.4" x14ac:dyDescent="0.3">
      <c r="B16" s="9">
        <v>1928</v>
      </c>
      <c r="C16" s="35">
        <v>0.38997800966758372</v>
      </c>
      <c r="D16" s="35">
        <v>0.45179865174699962</v>
      </c>
      <c r="E16" s="36">
        <v>0.1582233385854166</v>
      </c>
      <c r="F16" s="28">
        <v>2.4647312662856926</v>
      </c>
      <c r="G16" s="29"/>
      <c r="H16" s="11">
        <v>56.641572985680924</v>
      </c>
      <c r="I16" s="69">
        <v>220.88967897397021</v>
      </c>
      <c r="J16" s="70">
        <v>51.181172615519834</v>
      </c>
      <c r="K16" s="70">
        <v>22.405046951309945</v>
      </c>
      <c r="L16" s="27">
        <v>198.48463202266026</v>
      </c>
      <c r="M16" s="10">
        <v>1928</v>
      </c>
      <c r="O16" s="37"/>
      <c r="P16" s="39"/>
    </row>
    <row r="17" spans="2:16" ht="14.4" x14ac:dyDescent="0.3">
      <c r="B17" s="9">
        <v>1929</v>
      </c>
      <c r="C17" s="35">
        <v>0.38017180157065233</v>
      </c>
      <c r="D17" s="35">
        <v>0.46072533889255229</v>
      </c>
      <c r="E17" s="36">
        <v>0.15910285953679537</v>
      </c>
      <c r="F17" s="28">
        <v>2.3894718339913359</v>
      </c>
      <c r="G17" s="29"/>
      <c r="H17" s="11">
        <v>58.962098581156567</v>
      </c>
      <c r="I17" s="69">
        <v>224.15727241984698</v>
      </c>
      <c r="J17" s="70">
        <v>54.330665701238871</v>
      </c>
      <c r="K17" s="70">
        <v>23.452596221381086</v>
      </c>
      <c r="L17" s="27">
        <v>200.7046761984659</v>
      </c>
      <c r="M17" s="10">
        <v>1929</v>
      </c>
      <c r="O17" s="37"/>
      <c r="P17" s="39"/>
    </row>
    <row r="18" spans="2:16" ht="14.4" x14ac:dyDescent="0.3">
      <c r="B18" s="9">
        <v>1930</v>
      </c>
      <c r="C18" s="35">
        <v>0.3675368210790767</v>
      </c>
      <c r="D18" s="35">
        <v>0.469914443984362</v>
      </c>
      <c r="E18" s="36">
        <v>0.1625487349365613</v>
      </c>
      <c r="F18" s="28">
        <v>2.2610869363118522</v>
      </c>
      <c r="G18" s="29"/>
      <c r="H18" s="11">
        <v>58.587952290885809</v>
      </c>
      <c r="I18" s="69">
        <v>215.33229738524781</v>
      </c>
      <c r="J18" s="70">
        <v>55.062650049907866</v>
      </c>
      <c r="K18" s="70">
        <v>23.808493818517739</v>
      </c>
      <c r="L18" s="27">
        <v>191.52380356673007</v>
      </c>
      <c r="M18" s="10">
        <v>1930</v>
      </c>
      <c r="O18" s="37"/>
      <c r="P18" s="39"/>
    </row>
    <row r="19" spans="2:16" ht="14.4" x14ac:dyDescent="0.3">
      <c r="B19" s="9">
        <v>1931</v>
      </c>
      <c r="C19" s="35">
        <v>0.37554617690677194</v>
      </c>
      <c r="D19" s="35">
        <v>0.46190047762233255</v>
      </c>
      <c r="E19" s="36">
        <v>0.16255334547089548</v>
      </c>
      <c r="F19" s="28">
        <v>2.3102949731293716</v>
      </c>
      <c r="G19" s="29"/>
      <c r="H19" s="11">
        <v>58.224288614076542</v>
      </c>
      <c r="I19" s="69">
        <v>218.65908992132935</v>
      </c>
      <c r="J19" s="70">
        <v>53.787653440124984</v>
      </c>
      <c r="K19" s="70">
        <v>23.661382254702772</v>
      </c>
      <c r="L19" s="27">
        <v>194.99770766662658</v>
      </c>
      <c r="M19" s="10">
        <v>1931</v>
      </c>
      <c r="O19" s="37"/>
      <c r="P19" s="39"/>
    </row>
    <row r="20" spans="2:16" ht="14.4" x14ac:dyDescent="0.3">
      <c r="B20" s="9">
        <v>1932</v>
      </c>
      <c r="C20" s="35">
        <v>0.39287588392563716</v>
      </c>
      <c r="D20" s="35">
        <v>0.45212558210102383</v>
      </c>
      <c r="E20" s="36">
        <v>0.15499853397333899</v>
      </c>
      <c r="F20" s="28">
        <v>2.5347070959601141</v>
      </c>
      <c r="G20" s="29"/>
      <c r="H20" s="11">
        <v>52.293412945305306</v>
      </c>
      <c r="I20" s="69">
        <v>205.44820834375179</v>
      </c>
      <c r="J20" s="70">
        <v>47.286379535890752</v>
      </c>
      <c r="K20" s="70">
        <v>20.263505857461872</v>
      </c>
      <c r="L20" s="27">
        <v>185.18470248628992</v>
      </c>
      <c r="M20" s="10">
        <v>1932</v>
      </c>
      <c r="O20" s="37"/>
      <c r="P20" s="39"/>
    </row>
    <row r="21" spans="2:16" ht="14.4" x14ac:dyDescent="0.3">
      <c r="B21" s="9">
        <v>1933</v>
      </c>
      <c r="C21" s="35">
        <v>0.40044025291500385</v>
      </c>
      <c r="D21" s="35">
        <v>0.44471874023650548</v>
      </c>
      <c r="E21" s="36">
        <v>0.1548410068484907</v>
      </c>
      <c r="F21" s="28">
        <v>2.5861382657297485</v>
      </c>
      <c r="G21" s="29"/>
      <c r="H21" s="11">
        <v>58.540043772400011</v>
      </c>
      <c r="I21" s="69">
        <v>234.41789933875256</v>
      </c>
      <c r="J21" s="70">
        <v>52.067709039703246</v>
      </c>
      <c r="K21" s="70">
        <v>22.660998296682838</v>
      </c>
      <c r="L21" s="27">
        <v>211.75690104206973</v>
      </c>
      <c r="M21" s="10">
        <v>1933</v>
      </c>
      <c r="O21" s="37"/>
      <c r="P21" s="39"/>
    </row>
    <row r="22" spans="2:16" ht="14.4" x14ac:dyDescent="0.3">
      <c r="B22" s="9">
        <v>1934</v>
      </c>
      <c r="C22" s="35">
        <v>0.3922732050077451</v>
      </c>
      <c r="D22" s="35">
        <v>0.44760402754566941</v>
      </c>
      <c r="E22" s="36">
        <v>0.16012276744658549</v>
      </c>
      <c r="F22" s="28">
        <v>2.4498277869110741</v>
      </c>
      <c r="G22" s="29"/>
      <c r="H22" s="11">
        <v>59.633387021141274</v>
      </c>
      <c r="I22" s="69">
        <v>233.92579852250356</v>
      </c>
      <c r="J22" s="70">
        <v>53.384288413704965</v>
      </c>
      <c r="K22" s="70">
        <v>23.87165740509608</v>
      </c>
      <c r="L22" s="27">
        <v>210.05414111740748</v>
      </c>
      <c r="M22" s="10">
        <v>1934</v>
      </c>
      <c r="O22" s="37"/>
      <c r="P22" s="39"/>
    </row>
    <row r="23" spans="2:16" ht="14.4" x14ac:dyDescent="0.3">
      <c r="B23" s="9">
        <v>1935</v>
      </c>
      <c r="C23" s="35">
        <v>0.43962434217193258</v>
      </c>
      <c r="D23" s="35">
        <v>0.40044569933642188</v>
      </c>
      <c r="E23" s="36">
        <v>0.15992995849164554</v>
      </c>
      <c r="F23" s="28">
        <v>2.7488554759732384</v>
      </c>
      <c r="G23" s="29"/>
      <c r="H23" s="11">
        <v>69.899978032929084</v>
      </c>
      <c r="I23" s="69">
        <v>307.29731860558985</v>
      </c>
      <c r="J23" s="70">
        <v>55.98229117399363</v>
      </c>
      <c r="K23" s="70">
        <v>27.94775146343321</v>
      </c>
      <c r="L23" s="27">
        <v>279.34956714215662</v>
      </c>
      <c r="M23" s="10">
        <v>1935</v>
      </c>
      <c r="O23" s="37"/>
      <c r="P23" s="39"/>
    </row>
    <row r="24" spans="2:16" ht="14.4" x14ac:dyDescent="0.3">
      <c r="B24" s="9">
        <v>1936</v>
      </c>
      <c r="C24" s="35">
        <v>0.43682193552788962</v>
      </c>
      <c r="D24" s="35">
        <v>0.39856095483582887</v>
      </c>
      <c r="E24" s="36">
        <v>0.16461710963628151</v>
      </c>
      <c r="F24" s="28">
        <v>2.6535633901788196</v>
      </c>
      <c r="G24" s="29"/>
      <c r="H24" s="11">
        <v>72.449016463223003</v>
      </c>
      <c r="I24" s="69">
        <v>316.4731959855701</v>
      </c>
      <c r="J24" s="70">
        <v>57.750698356997695</v>
      </c>
      <c r="K24" s="70">
        <v>29.815869215417862</v>
      </c>
      <c r="L24" s="27">
        <v>286.65732677015222</v>
      </c>
      <c r="M24" s="10">
        <v>1936</v>
      </c>
      <c r="O24" s="37"/>
      <c r="P24" s="39"/>
    </row>
    <row r="25" spans="2:16" ht="14.4" x14ac:dyDescent="0.3">
      <c r="B25" s="9">
        <v>1937</v>
      </c>
      <c r="C25" s="35">
        <v>0.40737129621533452</v>
      </c>
      <c r="D25" s="35">
        <v>0.42174532659141295</v>
      </c>
      <c r="E25" s="36">
        <v>0.17088337719325253</v>
      </c>
      <c r="F25" s="28">
        <v>2.3839141226395419</v>
      </c>
      <c r="G25" s="29"/>
      <c r="H25" s="11">
        <v>69.613191524757568</v>
      </c>
      <c r="I25" s="69">
        <v>283.58416065126829</v>
      </c>
      <c r="J25" s="70">
        <v>58.71807638935892</v>
      </c>
      <c r="K25" s="70">
        <v>29.739343162378191</v>
      </c>
      <c r="L25" s="27">
        <v>253.8448174888901</v>
      </c>
      <c r="M25" s="10">
        <v>1937</v>
      </c>
      <c r="O25" s="37"/>
      <c r="P25" s="39"/>
    </row>
    <row r="26" spans="2:16" ht="14.4" x14ac:dyDescent="0.3">
      <c r="B26" s="9">
        <v>1938</v>
      </c>
      <c r="C26" s="35">
        <v>0.39296445000041519</v>
      </c>
      <c r="D26" s="35">
        <v>0.44328376551429033</v>
      </c>
      <c r="E26" s="36">
        <v>0.16375178448529443</v>
      </c>
      <c r="F26" s="28">
        <v>2.399756749128465</v>
      </c>
      <c r="G26" s="29"/>
      <c r="H26" s="11">
        <v>75.001755326817587</v>
      </c>
      <c r="I26" s="69">
        <v>294.73023531068583</v>
      </c>
      <c r="J26" s="70">
        <v>66.494121042906372</v>
      </c>
      <c r="K26" s="70">
        <v>30.704178185739543</v>
      </c>
      <c r="L26" s="27">
        <v>264.02605712494631</v>
      </c>
      <c r="M26" s="10">
        <v>1938</v>
      </c>
      <c r="O26" s="37"/>
      <c r="P26" s="39"/>
    </row>
    <row r="27" spans="2:16" ht="14.4" x14ac:dyDescent="0.3">
      <c r="B27" s="9">
        <v>1939</v>
      </c>
      <c r="C27" s="35">
        <v>0.39254765290763893</v>
      </c>
      <c r="D27" s="35">
        <v>0.44858682864971244</v>
      </c>
      <c r="E27" s="36">
        <v>0.15886551844264862</v>
      </c>
      <c r="F27" s="28">
        <v>2.4709430766082252</v>
      </c>
      <c r="G27" s="29"/>
      <c r="H27" s="11">
        <v>77.799095856262028</v>
      </c>
      <c r="I27" s="69">
        <v>305.39852476712076</v>
      </c>
      <c r="J27" s="70">
        <v>69.799299363951135</v>
      </c>
      <c r="K27" s="70">
        <v>30.898984243935956</v>
      </c>
      <c r="L27" s="27">
        <v>274.49954052318481</v>
      </c>
      <c r="M27" s="10">
        <v>1939</v>
      </c>
      <c r="O27" s="37"/>
      <c r="P27" s="39"/>
    </row>
    <row r="28" spans="2:16" ht="14.4" x14ac:dyDescent="0.3">
      <c r="B28" s="9">
        <v>1940</v>
      </c>
      <c r="C28" s="35">
        <v>0.36421056431125037</v>
      </c>
      <c r="D28" s="35">
        <v>0.47868516938414157</v>
      </c>
      <c r="E28" s="36">
        <v>0.15710426630460811</v>
      </c>
      <c r="F28" s="28">
        <v>2.318272908038574</v>
      </c>
      <c r="G28" s="29"/>
      <c r="H28" s="11">
        <v>80.762594829549997</v>
      </c>
      <c r="I28" s="69">
        <v>294.14590238111276</v>
      </c>
      <c r="J28" s="70">
        <v>77.319712771771876</v>
      </c>
      <c r="K28" s="70">
        <v>31.720370513881971</v>
      </c>
      <c r="L28" s="27">
        <v>262.4255318672308</v>
      </c>
      <c r="M28" s="10">
        <v>1940</v>
      </c>
      <c r="O28" s="37"/>
      <c r="P28" s="39"/>
    </row>
    <row r="29" spans="2:16" ht="14.4" x14ac:dyDescent="0.3">
      <c r="B29" s="9">
        <v>1941</v>
      </c>
      <c r="C29" s="35">
        <v>0.35688423969835015</v>
      </c>
      <c r="D29" s="35">
        <v>0.48312515868056161</v>
      </c>
      <c r="E29" s="36">
        <v>0.15999060162108827</v>
      </c>
      <c r="F29" s="28">
        <v>2.2306575266437991</v>
      </c>
      <c r="G29" s="29"/>
      <c r="H29" s="11">
        <v>79.792460318989612</v>
      </c>
      <c r="I29" s="69">
        <v>284.76671534603378</v>
      </c>
      <c r="J29" s="70">
        <v>77.099490106248538</v>
      </c>
      <c r="K29" s="70">
        <v>31.915109328154902</v>
      </c>
      <c r="L29" s="27">
        <v>252.85160601787888</v>
      </c>
      <c r="M29" s="10">
        <v>1941</v>
      </c>
      <c r="O29" s="37"/>
      <c r="P29" s="39"/>
    </row>
    <row r="30" spans="2:16" ht="14.4" x14ac:dyDescent="0.3">
      <c r="B30" s="9">
        <v>1942</v>
      </c>
      <c r="C30" s="35">
        <v>0.36284637294406369</v>
      </c>
      <c r="D30" s="35">
        <v>0.48505560484072974</v>
      </c>
      <c r="E30" s="36">
        <v>0.15209802221520663</v>
      </c>
      <c r="F30" s="28">
        <v>2.3856087519051687</v>
      </c>
      <c r="G30" s="29"/>
      <c r="H30" s="11">
        <v>77.814698123766519</v>
      </c>
      <c r="I30" s="69">
        <v>282.34780975945921</v>
      </c>
      <c r="J30" s="70">
        <v>75.488910927844728</v>
      </c>
      <c r="K30" s="70">
        <v>29.588654209745595</v>
      </c>
      <c r="L30" s="27">
        <v>252.75915554971363</v>
      </c>
      <c r="M30" s="10">
        <v>1942</v>
      </c>
      <c r="O30" s="37"/>
      <c r="P30" s="39"/>
    </row>
    <row r="31" spans="2:16" ht="14.4" x14ac:dyDescent="0.3">
      <c r="B31" s="9">
        <v>1943</v>
      </c>
      <c r="C31" s="35">
        <v>0.36728920560180911</v>
      </c>
      <c r="D31" s="35">
        <v>0.48933385191551598</v>
      </c>
      <c r="E31" s="36">
        <v>0.14337694248267491</v>
      </c>
      <c r="F31" s="28">
        <v>2.5617034318205723</v>
      </c>
      <c r="G31" s="29"/>
      <c r="H31" s="11">
        <v>76.262159197184332</v>
      </c>
      <c r="I31" s="69">
        <v>280.10267869012534</v>
      </c>
      <c r="J31" s="70">
        <v>74.635312230705011</v>
      </c>
      <c r="K31" s="70">
        <v>27.335588032048239</v>
      </c>
      <c r="L31" s="27">
        <v>252.76709065807711</v>
      </c>
      <c r="M31" s="10">
        <v>1943</v>
      </c>
      <c r="O31" s="37"/>
      <c r="P31" s="39"/>
    </row>
    <row r="32" spans="2:16" ht="14.4" x14ac:dyDescent="0.3">
      <c r="B32" s="9">
        <v>1944</v>
      </c>
      <c r="C32" s="35">
        <v>0.36135905807168955</v>
      </c>
      <c r="D32" s="35">
        <v>0.49756509337702159</v>
      </c>
      <c r="E32" s="36">
        <v>0.14107584855128885</v>
      </c>
      <c r="F32" s="28">
        <v>2.561452309395932</v>
      </c>
      <c r="G32" s="29"/>
      <c r="H32" s="11">
        <v>81.524434464636002</v>
      </c>
      <c r="I32" s="69">
        <v>294.59592847968048</v>
      </c>
      <c r="J32" s="70">
        <v>81.127425693810977</v>
      </c>
      <c r="K32" s="70">
        <v>28.752821924406152</v>
      </c>
      <c r="L32" s="27">
        <v>265.84310655527435</v>
      </c>
      <c r="M32" s="10">
        <v>1944</v>
      </c>
      <c r="O32" s="37"/>
      <c r="P32" s="39"/>
    </row>
    <row r="33" spans="2:16" ht="14.4" x14ac:dyDescent="0.3">
      <c r="B33" s="9">
        <v>1945</v>
      </c>
      <c r="C33" s="35">
        <v>0.35347291582466045</v>
      </c>
      <c r="D33" s="35">
        <v>0.50130052254374269</v>
      </c>
      <c r="E33" s="36">
        <v>0.14522656163159689</v>
      </c>
      <c r="F33" s="28">
        <v>2.4339412284739756</v>
      </c>
      <c r="G33" s="29"/>
      <c r="H33" s="11">
        <v>98.927868771851024</v>
      </c>
      <c r="I33" s="69">
        <v>349.68322231105549</v>
      </c>
      <c r="J33" s="70">
        <v>99.185184618935452</v>
      </c>
      <c r="K33" s="70">
        <v>35.917385578194377</v>
      </c>
      <c r="L33" s="27">
        <v>313.76583673286109</v>
      </c>
      <c r="M33" s="10">
        <v>1945</v>
      </c>
      <c r="O33" s="37"/>
      <c r="P33" s="39"/>
    </row>
    <row r="34" spans="2:16" ht="14.4" x14ac:dyDescent="0.3">
      <c r="B34" s="9">
        <v>1946</v>
      </c>
      <c r="C34" s="35">
        <v>0.39794723221682571</v>
      </c>
      <c r="D34" s="35">
        <v>0.46744093102701834</v>
      </c>
      <c r="E34" s="36">
        <v>0.13461183675615598</v>
      </c>
      <c r="F34" s="28">
        <v>2.9562573530416301</v>
      </c>
      <c r="G34" s="29"/>
      <c r="H34" s="11">
        <v>107.72459784793713</v>
      </c>
      <c r="I34" s="69">
        <v>428.68705555257196</v>
      </c>
      <c r="J34" s="70">
        <v>100.70977262510173</v>
      </c>
      <c r="K34" s="70">
        <v>36.252514950322663</v>
      </c>
      <c r="L34" s="27">
        <v>392.43454060224929</v>
      </c>
      <c r="M34" s="10">
        <v>1946</v>
      </c>
      <c r="O34" s="37"/>
      <c r="P34" s="39"/>
    </row>
    <row r="35" spans="2:16" ht="14.4" x14ac:dyDescent="0.3">
      <c r="B35" s="9">
        <v>1947</v>
      </c>
      <c r="C35" s="35">
        <v>0.36749505392332626</v>
      </c>
      <c r="D35" s="35">
        <v>0.49142564767540997</v>
      </c>
      <c r="E35" s="36">
        <v>0.14107929840126379</v>
      </c>
      <c r="F35" s="28">
        <v>2.6048829139912582</v>
      </c>
      <c r="G35" s="29"/>
      <c r="H35" s="11">
        <v>103.71024805155182</v>
      </c>
      <c r="I35" s="69">
        <v>381.13003200106573</v>
      </c>
      <c r="J35" s="70">
        <v>101.93175163862256</v>
      </c>
      <c r="K35" s="70">
        <v>36.578422580334916</v>
      </c>
      <c r="L35" s="27">
        <v>344.55160942073081</v>
      </c>
      <c r="M35" s="10">
        <v>1947</v>
      </c>
      <c r="O35" s="37"/>
      <c r="P35" s="39"/>
    </row>
    <row r="36" spans="2:16" ht="14.4" x14ac:dyDescent="0.3">
      <c r="B36" s="9">
        <v>1948</v>
      </c>
      <c r="C36" s="35">
        <v>0.45418955762242014</v>
      </c>
      <c r="D36" s="35">
        <v>0.41752753350769756</v>
      </c>
      <c r="E36" s="36">
        <v>0.12828290886988228</v>
      </c>
      <c r="F36" s="28">
        <v>3.5405305478620375</v>
      </c>
      <c r="G36" s="29"/>
      <c r="H36" s="11">
        <v>124.7746394766462</v>
      </c>
      <c r="I36" s="69">
        <v>566.71338306394898</v>
      </c>
      <c r="J36" s="70">
        <v>104.19369492999256</v>
      </c>
      <c r="K36" s="70">
        <v>40.016134263137545</v>
      </c>
      <c r="L36" s="27">
        <v>526.69724880081139</v>
      </c>
      <c r="M36" s="10">
        <v>1948</v>
      </c>
      <c r="O36" s="37"/>
      <c r="P36" s="39"/>
    </row>
    <row r="37" spans="2:16" ht="14.4" x14ac:dyDescent="0.3">
      <c r="B37" s="9">
        <v>1949</v>
      </c>
      <c r="C37" s="35">
        <v>0.47749781687952836</v>
      </c>
      <c r="D37" s="35">
        <v>0.40693625835189012</v>
      </c>
      <c r="E37" s="36">
        <v>0.11556592476858159</v>
      </c>
      <c r="F37" s="28">
        <v>4.1318218829270652</v>
      </c>
      <c r="G37" s="29"/>
      <c r="H37" s="11">
        <v>129.04392272890914</v>
      </c>
      <c r="I37" s="69">
        <v>616.18191384624663</v>
      </c>
      <c r="J37" s="70">
        <v>105.02530215670544</v>
      </c>
      <c r="K37" s="70">
        <v>37.28270066482942</v>
      </c>
      <c r="L37" s="27">
        <v>578.89921318141717</v>
      </c>
      <c r="M37" s="10">
        <v>1949</v>
      </c>
      <c r="O37" s="37"/>
      <c r="P37" s="39"/>
    </row>
    <row r="38" spans="2:16" ht="14.4" x14ac:dyDescent="0.3">
      <c r="B38" s="9">
        <v>1950</v>
      </c>
      <c r="C38" s="35">
        <v>0.42747982239436222</v>
      </c>
      <c r="D38" s="35">
        <v>0.4442124116695505</v>
      </c>
      <c r="E38" s="36">
        <v>0.12830776593608728</v>
      </c>
      <c r="F38" s="28">
        <v>3.3316753610011309</v>
      </c>
      <c r="G38" s="29"/>
      <c r="H38" s="11">
        <v>120.1811658072271</v>
      </c>
      <c r="I38" s="69">
        <v>513.75023414420832</v>
      </c>
      <c r="J38" s="70">
        <v>106.77193100097294</v>
      </c>
      <c r="K38" s="70">
        <v>38.550442230799476</v>
      </c>
      <c r="L38" s="27">
        <v>475.19979191340883</v>
      </c>
      <c r="M38" s="10">
        <v>1950</v>
      </c>
      <c r="O38" s="37"/>
      <c r="P38" s="39"/>
    </row>
    <row r="39" spans="2:16" ht="14.4" x14ac:dyDescent="0.3">
      <c r="B39" s="9">
        <v>1951</v>
      </c>
      <c r="C39" s="35">
        <v>0.41170143853085395</v>
      </c>
      <c r="D39" s="35">
        <v>0.46064745767615811</v>
      </c>
      <c r="E39" s="36">
        <v>0.12765110379298791</v>
      </c>
      <c r="F39" s="28">
        <v>3.2252086060964356</v>
      </c>
      <c r="G39" s="33"/>
      <c r="H39" s="11">
        <v>117.91385382830344</v>
      </c>
      <c r="I39" s="69">
        <v>485.45303243829363</v>
      </c>
      <c r="J39" s="70">
        <v>108.63343398161221</v>
      </c>
      <c r="K39" s="70">
        <v>37.629583984169919</v>
      </c>
      <c r="L39" s="27">
        <v>447.82344845412371</v>
      </c>
      <c r="M39" s="10">
        <v>1951</v>
      </c>
      <c r="O39" s="37"/>
      <c r="P39" s="39"/>
    </row>
    <row r="40" spans="2:16" ht="14.4" x14ac:dyDescent="0.3">
      <c r="B40" s="9">
        <v>1952</v>
      </c>
      <c r="C40" s="35">
        <v>0.4104410777236806</v>
      </c>
      <c r="D40" s="35">
        <v>0.46180683069748713</v>
      </c>
      <c r="E40" s="36">
        <v>0.12775209157883222</v>
      </c>
      <c r="F40" s="28">
        <v>3.2127934083209038</v>
      </c>
      <c r="G40" s="33"/>
      <c r="H40" s="11">
        <v>121.51308655280407</v>
      </c>
      <c r="I40" s="69">
        <v>498.73962202263783</v>
      </c>
      <c r="J40" s="70">
        <v>112.23114677843978</v>
      </c>
      <c r="K40" s="70">
        <v>38.808877403300976</v>
      </c>
      <c r="L40" s="27">
        <v>459.93074461933685</v>
      </c>
      <c r="M40" s="10">
        <v>1952</v>
      </c>
      <c r="O40" s="37"/>
      <c r="P40" s="39"/>
    </row>
    <row r="41" spans="2:16" ht="14.4" x14ac:dyDescent="0.3">
      <c r="B41" s="9">
        <v>1953</v>
      </c>
      <c r="C41" s="35">
        <v>0.38935795368513126</v>
      </c>
      <c r="D41" s="35">
        <v>0.47727537115818186</v>
      </c>
      <c r="E41" s="36">
        <v>0.1333666751566869</v>
      </c>
      <c r="F41" s="28">
        <v>2.9194546030909967</v>
      </c>
      <c r="G41" s="33"/>
      <c r="H41" s="11">
        <v>126.13207796402364</v>
      </c>
      <c r="I41" s="69">
        <v>491.10527770125674</v>
      </c>
      <c r="J41" s="70">
        <v>120.39946865046423</v>
      </c>
      <c r="K41" s="70">
        <v>42.054539671664614</v>
      </c>
      <c r="L41" s="27">
        <v>449.05073802959214</v>
      </c>
      <c r="M41" s="10">
        <v>1953</v>
      </c>
      <c r="O41" s="37"/>
      <c r="P41" s="39"/>
    </row>
    <row r="42" spans="2:16" ht="14.4" x14ac:dyDescent="0.3">
      <c r="B42" s="9">
        <v>1954</v>
      </c>
      <c r="C42" s="35">
        <v>0.42570742003078349</v>
      </c>
      <c r="D42" s="35">
        <v>0.44016346870001749</v>
      </c>
      <c r="E42" s="36">
        <v>0.13412911126919896</v>
      </c>
      <c r="F42" s="28">
        <v>3.1738629742829123</v>
      </c>
      <c r="G42" s="33"/>
      <c r="H42" s="11">
        <v>133.86011292095779</v>
      </c>
      <c r="I42" s="69">
        <v>569.85243316610286</v>
      </c>
      <c r="J42" s="70">
        <v>117.84066324772962</v>
      </c>
      <c r="K42" s="70">
        <v>44.886344951206709</v>
      </c>
      <c r="L42" s="27">
        <v>524.9660882148961</v>
      </c>
      <c r="M42" s="10">
        <v>1954</v>
      </c>
      <c r="O42" s="37"/>
      <c r="P42" s="39"/>
    </row>
    <row r="43" spans="2:16" ht="14.4" x14ac:dyDescent="0.3">
      <c r="B43" s="9">
        <v>1955</v>
      </c>
      <c r="C43" s="35">
        <v>0.42980705442485145</v>
      </c>
      <c r="D43" s="35">
        <v>0.43582241122697185</v>
      </c>
      <c r="E43" s="36">
        <v>0.13437053434817667</v>
      </c>
      <c r="F43" s="28">
        <v>3.198670426591808</v>
      </c>
      <c r="G43" s="33"/>
      <c r="H43" s="11">
        <v>138.95710689103336</v>
      </c>
      <c r="I43" s="69">
        <v>597.24744804234274</v>
      </c>
      <c r="J43" s="70">
        <v>121.12124276474846</v>
      </c>
      <c r="K43" s="70">
        <v>46.679351761062136</v>
      </c>
      <c r="L43" s="27">
        <v>550.56809628128065</v>
      </c>
      <c r="M43" s="10">
        <v>1955</v>
      </c>
      <c r="O43" s="37"/>
      <c r="P43" s="39"/>
    </row>
    <row r="44" spans="2:16" ht="14.4" x14ac:dyDescent="0.3">
      <c r="B44" s="9">
        <v>1956</v>
      </c>
      <c r="C44" s="35">
        <v>0.45297046983663686</v>
      </c>
      <c r="D44" s="35">
        <v>0.41659688261609723</v>
      </c>
      <c r="E44" s="36">
        <v>0.13043264754726597</v>
      </c>
      <c r="F44" s="28">
        <v>3.4728304481628358</v>
      </c>
      <c r="G44" s="33"/>
      <c r="H44" s="11">
        <v>149.01993765092112</v>
      </c>
      <c r="I44" s="69">
        <v>675.01631172764075</v>
      </c>
      <c r="J44" s="70">
        <v>124.16248294603783</v>
      </c>
      <c r="K44" s="70">
        <v>48.592662512845358</v>
      </c>
      <c r="L44" s="27">
        <v>626.42364921479543</v>
      </c>
      <c r="M44" s="10">
        <v>1956</v>
      </c>
      <c r="O44" s="37"/>
      <c r="P44" s="39"/>
    </row>
    <row r="45" spans="2:16" ht="14.4" x14ac:dyDescent="0.3">
      <c r="B45" s="9">
        <v>1957</v>
      </c>
      <c r="C45" s="35">
        <v>0.50001465306034953</v>
      </c>
      <c r="D45" s="35">
        <v>0.37940224002859785</v>
      </c>
      <c r="E45" s="36">
        <v>0.12058310691105262</v>
      </c>
      <c r="F45" s="28">
        <v>4.146639325102</v>
      </c>
      <c r="G45" s="33"/>
      <c r="H45" s="11">
        <v>168.47143158111979</v>
      </c>
      <c r="I45" s="69">
        <v>842.38184412614009</v>
      </c>
      <c r="J45" s="70">
        <v>127.83687704540301</v>
      </c>
      <c r="K45" s="70">
        <v>50.787021614510628</v>
      </c>
      <c r="L45" s="27">
        <v>791.59482251162945</v>
      </c>
      <c r="M45" s="10">
        <v>1957</v>
      </c>
      <c r="O45" s="37"/>
      <c r="P45" s="39"/>
    </row>
    <row r="46" spans="2:16" ht="14.4" x14ac:dyDescent="0.3">
      <c r="B46" s="9">
        <v>1958</v>
      </c>
      <c r="C46" s="35">
        <v>0.53885524017906861</v>
      </c>
      <c r="D46" s="35">
        <v>0.34233659574651221</v>
      </c>
      <c r="E46" s="36">
        <v>0.11880816407441916</v>
      </c>
      <c r="F46" s="28">
        <v>4.5355068347116285</v>
      </c>
      <c r="G46" s="33"/>
      <c r="H46" s="11">
        <v>179.72788167194514</v>
      </c>
      <c r="I46" s="69">
        <v>968.47310845211223</v>
      </c>
      <c r="J46" s="70">
        <v>123.05486234461132</v>
      </c>
      <c r="K46" s="70">
        <v>53.382849136070625</v>
      </c>
      <c r="L46" s="27">
        <v>915.09025931604162</v>
      </c>
      <c r="M46" s="10">
        <v>1958</v>
      </c>
      <c r="O46" s="37"/>
      <c r="P46" s="39"/>
    </row>
    <row r="47" spans="2:16" ht="14.4" x14ac:dyDescent="0.3">
      <c r="B47" s="9">
        <v>1959</v>
      </c>
      <c r="C47" s="35">
        <v>0.51842614878666993</v>
      </c>
      <c r="D47" s="35">
        <v>0.35251392352587185</v>
      </c>
      <c r="E47" s="36">
        <v>0.12905992768745825</v>
      </c>
      <c r="F47" s="28">
        <v>4.0169412619084355</v>
      </c>
      <c r="G47" s="33"/>
      <c r="H47" s="11">
        <v>169.44843337958653</v>
      </c>
      <c r="I47" s="69">
        <v>878.46498734913644</v>
      </c>
      <c r="J47" s="70">
        <v>119.46586417190072</v>
      </c>
      <c r="K47" s="70">
        <v>54.672506396806305</v>
      </c>
      <c r="L47" s="27">
        <v>823.79248095233015</v>
      </c>
      <c r="M47" s="10">
        <v>1959</v>
      </c>
      <c r="O47" s="37"/>
      <c r="P47" s="39"/>
    </row>
    <row r="48" spans="2:16" ht="14.4" x14ac:dyDescent="0.3">
      <c r="B48" s="9">
        <v>1960</v>
      </c>
      <c r="C48" s="35">
        <v>0.49122020728505372</v>
      </c>
      <c r="D48" s="35">
        <v>0.37125889279177537</v>
      </c>
      <c r="E48" s="36">
        <v>0.13752089992317082</v>
      </c>
      <c r="F48" s="28">
        <v>3.571967661348094</v>
      </c>
      <c r="G48" s="33"/>
      <c r="H48" s="11">
        <v>162.25810646733578</v>
      </c>
      <c r="I48" s="69">
        <v>797.04460692564987</v>
      </c>
      <c r="J48" s="70">
        <v>120.47952990710618</v>
      </c>
      <c r="K48" s="70">
        <v>55.784702053044199</v>
      </c>
      <c r="L48" s="27">
        <v>741.25990487260572</v>
      </c>
      <c r="M48" s="10">
        <v>1960</v>
      </c>
      <c r="O48" s="37"/>
      <c r="P48" s="39"/>
    </row>
    <row r="49" spans="2:16" ht="14.4" x14ac:dyDescent="0.3">
      <c r="B49" s="9">
        <v>1961</v>
      </c>
      <c r="C49" s="35">
        <v>0.50008046545391105</v>
      </c>
      <c r="D49" s="35">
        <v>0.36193231214507493</v>
      </c>
      <c r="E49" s="36">
        <v>0.13798722240101402</v>
      </c>
      <c r="F49" s="28">
        <v>3.6241070495686429</v>
      </c>
      <c r="G49" s="33"/>
      <c r="H49" s="11">
        <v>168.20914691047645</v>
      </c>
      <c r="I49" s="69">
        <v>841.18108480596356</v>
      </c>
      <c r="J49" s="70">
        <v>121.76065093051865</v>
      </c>
      <c r="K49" s="70">
        <v>58.026782411551885</v>
      </c>
      <c r="L49" s="27">
        <v>783.15430239441173</v>
      </c>
      <c r="M49" s="10">
        <v>1961</v>
      </c>
      <c r="O49" s="37"/>
      <c r="P49" s="39"/>
    </row>
    <row r="50" spans="2:16" ht="14.4" x14ac:dyDescent="0.3">
      <c r="B50" s="9">
        <v>1962</v>
      </c>
      <c r="C50" s="35">
        <v>0.43418868859888166</v>
      </c>
      <c r="D50" s="35">
        <v>0.42163763433543888</v>
      </c>
      <c r="E50" s="36">
        <v>0.14417367706567941</v>
      </c>
      <c r="F50" s="28">
        <v>3.0115670033239406</v>
      </c>
      <c r="G50" s="33"/>
      <c r="H50" s="11">
        <v>172.40795183964454</v>
      </c>
      <c r="I50" s="69">
        <v>748.57582513274406</v>
      </c>
      <c r="J50" s="70">
        <v>145.38736190857199</v>
      </c>
      <c r="K50" s="70">
        <v>62.14172093021029</v>
      </c>
      <c r="L50" s="27">
        <v>686.43410420253372</v>
      </c>
      <c r="M50" s="10">
        <v>1962</v>
      </c>
      <c r="O50" s="37"/>
      <c r="P50" s="39"/>
    </row>
    <row r="51" spans="2:16" ht="14.4" x14ac:dyDescent="0.3">
      <c r="B51" s="9">
        <v>1963</v>
      </c>
      <c r="C51" s="35">
        <v>0.46242705464506673</v>
      </c>
      <c r="D51" s="35">
        <v>0.39553852034459319</v>
      </c>
      <c r="E51" s="36">
        <v>0.14203442501034008</v>
      </c>
      <c r="F51" s="28">
        <v>3.2557392661068056</v>
      </c>
      <c r="G51" s="33"/>
      <c r="H51" s="11">
        <v>182.17352463775956</v>
      </c>
      <c r="I51" s="69">
        <v>842.41966432549646</v>
      </c>
      <c r="J51" s="70">
        <v>144.11329276235742</v>
      </c>
      <c r="K51" s="70">
        <v>64.687279560077997</v>
      </c>
      <c r="L51" s="27">
        <v>777.73238476541849</v>
      </c>
      <c r="M51" s="10">
        <v>1963</v>
      </c>
      <c r="O51" s="37"/>
      <c r="P51" s="39"/>
    </row>
    <row r="52" spans="2:16" ht="14.4" x14ac:dyDescent="0.3">
      <c r="B52" s="9">
        <v>1964</v>
      </c>
      <c r="C52" s="35">
        <v>0.4658719648304962</v>
      </c>
      <c r="D52" s="35">
        <v>0.38659068318768774</v>
      </c>
      <c r="E52" s="36">
        <v>0.14753735198181606</v>
      </c>
      <c r="F52" s="28">
        <v>3.1576543741134437</v>
      </c>
      <c r="G52" s="33"/>
      <c r="H52" s="11">
        <v>185.36700767019187</v>
      </c>
      <c r="I52" s="69">
        <v>863.57292078061937</v>
      </c>
      <c r="J52" s="70">
        <v>143.32231627135366</v>
      </c>
      <c r="K52" s="70">
        <v>68.371393641132727</v>
      </c>
      <c r="L52" s="27">
        <v>795.20152713948664</v>
      </c>
      <c r="M52" s="10">
        <v>1964</v>
      </c>
      <c r="O52" s="37"/>
      <c r="P52" s="39"/>
    </row>
    <row r="53" spans="2:16" ht="14.4" x14ac:dyDescent="0.3">
      <c r="B53" s="9">
        <v>1965</v>
      </c>
      <c r="C53" s="35">
        <v>0.43700840014704756</v>
      </c>
      <c r="D53" s="35">
        <v>0.40710497153991687</v>
      </c>
      <c r="E53" s="36">
        <v>0.15588662831303557</v>
      </c>
      <c r="F53" s="28">
        <v>2.8033732262750082</v>
      </c>
      <c r="G53" s="33"/>
      <c r="H53" s="11">
        <v>185.93093800861675</v>
      </c>
      <c r="I53" s="69">
        <v>812.5338175698547</v>
      </c>
      <c r="J53" s="70">
        <v>151.38681845277594</v>
      </c>
      <c r="K53" s="70">
        <v>72.460367563108235</v>
      </c>
      <c r="L53" s="27">
        <v>740.0734500067465</v>
      </c>
      <c r="M53" s="10">
        <v>1965</v>
      </c>
      <c r="O53" s="37"/>
      <c r="P53" s="39"/>
    </row>
    <row r="54" spans="2:16" ht="14.4" x14ac:dyDescent="0.3">
      <c r="B54" s="9">
        <v>1966</v>
      </c>
      <c r="C54" s="35">
        <v>0.43313945622834749</v>
      </c>
      <c r="D54" s="35">
        <v>0.40629348747425587</v>
      </c>
      <c r="E54" s="36">
        <v>0.16056705629739662</v>
      </c>
      <c r="F54" s="28">
        <v>2.6975611698709971</v>
      </c>
      <c r="G54" s="33"/>
      <c r="H54" s="11">
        <v>187.90231500395373</v>
      </c>
      <c r="I54" s="69">
        <v>813.87906544860164</v>
      </c>
      <c r="J54" s="70">
        <v>152.6869737348851</v>
      </c>
      <c r="K54" s="70">
        <v>75.427303979127473</v>
      </c>
      <c r="L54" s="27">
        <v>738.45176146947415</v>
      </c>
      <c r="M54" s="10">
        <v>1966</v>
      </c>
      <c r="O54" s="37"/>
      <c r="P54" s="39"/>
    </row>
    <row r="55" spans="2:16" ht="14.4" x14ac:dyDescent="0.3">
      <c r="B55" s="9">
        <v>1967</v>
      </c>
      <c r="C55" s="35">
        <v>0.38685258610257722</v>
      </c>
      <c r="D55" s="35">
        <v>0.43787822459753434</v>
      </c>
      <c r="E55" s="36">
        <v>0.17526918929988841</v>
      </c>
      <c r="F55" s="28">
        <v>2.2071910507936807</v>
      </c>
      <c r="G55" s="33"/>
      <c r="H55" s="11">
        <v>184.6185134773007</v>
      </c>
      <c r="I55" s="69">
        <v>714.20149381107274</v>
      </c>
      <c r="J55" s="70">
        <v>161.68085381855278</v>
      </c>
      <c r="K55" s="70">
        <v>80.894842967292533</v>
      </c>
      <c r="L55" s="27">
        <v>633.30665084378018</v>
      </c>
      <c r="M55" s="10">
        <v>1967</v>
      </c>
      <c r="O55" s="37"/>
      <c r="P55" s="39"/>
    </row>
    <row r="56" spans="2:16" ht="14.4" x14ac:dyDescent="0.3">
      <c r="B56" s="9">
        <v>1968</v>
      </c>
      <c r="C56" s="35">
        <v>0.37319715595666825</v>
      </c>
      <c r="D56" s="35">
        <v>0.44695487142151868</v>
      </c>
      <c r="E56" s="36">
        <v>0.17984797262181304</v>
      </c>
      <c r="F56" s="28">
        <v>2.0750701301561665</v>
      </c>
      <c r="G56" s="33"/>
      <c r="H56" s="11">
        <v>188.35228879085793</v>
      </c>
      <c r="I56" s="69">
        <v>702.92538494677217</v>
      </c>
      <c r="J56" s="70">
        <v>168.36994603693333</v>
      </c>
      <c r="K56" s="70">
        <v>84.686943194285092</v>
      </c>
      <c r="L56" s="27">
        <v>618.23844175248712</v>
      </c>
      <c r="M56" s="10">
        <v>1968</v>
      </c>
      <c r="O56" s="37"/>
      <c r="P56" s="39"/>
    </row>
    <row r="57" spans="2:16" ht="14.4" x14ac:dyDescent="0.3">
      <c r="B57" s="9">
        <v>1969</v>
      </c>
      <c r="C57" s="35">
        <v>0.40024400454530429</v>
      </c>
      <c r="D57" s="35">
        <v>0.42471358636632506</v>
      </c>
      <c r="E57" s="36">
        <v>0.17504240908837065</v>
      </c>
      <c r="F57" s="28">
        <v>2.2865544791676169</v>
      </c>
      <c r="G57" s="33"/>
      <c r="H57" s="11">
        <v>189.50155401521866</v>
      </c>
      <c r="I57" s="69">
        <v>758.468608466094</v>
      </c>
      <c r="J57" s="70">
        <v>160.96776925559075</v>
      </c>
      <c r="K57" s="70">
        <v>82.927021352034672</v>
      </c>
      <c r="L57" s="27">
        <v>675.54158711405933</v>
      </c>
      <c r="M57" s="10">
        <v>1969</v>
      </c>
      <c r="O57" s="37"/>
      <c r="P57" s="39"/>
    </row>
    <row r="58" spans="2:16" ht="14.4" x14ac:dyDescent="0.3">
      <c r="B58" s="9">
        <v>1970</v>
      </c>
      <c r="C58" s="35">
        <v>0.4110764683810455</v>
      </c>
      <c r="D58" s="35">
        <v>0.41358085128279187</v>
      </c>
      <c r="E58" s="36">
        <v>0.17534268033616263</v>
      </c>
      <c r="F58" s="28">
        <v>2.3444176146557125</v>
      </c>
      <c r="G58" s="33"/>
      <c r="H58" s="11">
        <v>209.64620663157831</v>
      </c>
      <c r="I58" s="69">
        <v>861.80622231592133</v>
      </c>
      <c r="J58" s="70">
        <v>173.41131321379248</v>
      </c>
      <c r="K58" s="70">
        <v>91.899819482724837</v>
      </c>
      <c r="L58" s="27">
        <v>769.90640283319647</v>
      </c>
      <c r="M58" s="10">
        <v>1970</v>
      </c>
      <c r="O58" s="37"/>
      <c r="P58" s="39"/>
    </row>
    <row r="59" spans="2:16" ht="14.4" x14ac:dyDescent="0.3">
      <c r="B59" s="9">
        <v>1971</v>
      </c>
      <c r="C59" s="35">
        <v>0.41572977035746678</v>
      </c>
      <c r="D59" s="35">
        <v>0.4119153612820764</v>
      </c>
      <c r="E59" s="36">
        <v>0.17235486836045691</v>
      </c>
      <c r="F59" s="28">
        <v>2.4120570211456061</v>
      </c>
      <c r="G59" s="33"/>
      <c r="H59" s="11">
        <v>210.8919141313076</v>
      </c>
      <c r="I59" s="69">
        <v>876.74047032055114</v>
      </c>
      <c r="J59" s="70">
        <v>173.73923800173242</v>
      </c>
      <c r="K59" s="70">
        <v>90.870620245965767</v>
      </c>
      <c r="L59" s="27">
        <v>785.86985007458543</v>
      </c>
      <c r="M59" s="10">
        <v>1971</v>
      </c>
      <c r="O59" s="37"/>
      <c r="P59" s="39"/>
    </row>
    <row r="60" spans="2:16" ht="14.4" x14ac:dyDescent="0.3">
      <c r="B60" s="9">
        <v>1972</v>
      </c>
      <c r="C60" s="35">
        <v>0.40381641483455266</v>
      </c>
      <c r="D60" s="35">
        <v>0.41977162235054544</v>
      </c>
      <c r="E60" s="36">
        <v>0.1764119628149019</v>
      </c>
      <c r="F60" s="28">
        <v>2.2890534654855133</v>
      </c>
      <c r="G60" s="33"/>
      <c r="H60" s="11">
        <v>219.49214555615308</v>
      </c>
      <c r="I60" s="69">
        <v>886.34531302829521</v>
      </c>
      <c r="J60" s="70">
        <v>184.27314806661687</v>
      </c>
      <c r="K60" s="70">
        <v>96.802600550037781</v>
      </c>
      <c r="L60" s="27">
        <v>789.54271247825739</v>
      </c>
      <c r="M60" s="10">
        <v>1972</v>
      </c>
      <c r="O60" s="37"/>
      <c r="P60" s="39"/>
    </row>
    <row r="61" spans="2:16" ht="14.4" x14ac:dyDescent="0.3">
      <c r="B61" s="9">
        <v>1973</v>
      </c>
      <c r="C61" s="35">
        <v>0.44251024001160683</v>
      </c>
      <c r="D61" s="35">
        <v>0.39918172164389676</v>
      </c>
      <c r="E61" s="36">
        <v>0.1583080383444965</v>
      </c>
      <c r="F61" s="28">
        <v>2.7952480786140099</v>
      </c>
      <c r="G61" s="33"/>
      <c r="H61" s="11">
        <v>239.90768594130188</v>
      </c>
      <c r="I61" s="69">
        <v>1061.6160768651469</v>
      </c>
      <c r="J61" s="70">
        <v>191.53352621930435</v>
      </c>
      <c r="K61" s="70">
        <v>94.948287862837589</v>
      </c>
      <c r="L61" s="27">
        <v>966.66778900230929</v>
      </c>
      <c r="M61" s="10">
        <v>1973</v>
      </c>
      <c r="O61" s="37"/>
      <c r="P61" s="39"/>
    </row>
    <row r="62" spans="2:16" ht="14.4" x14ac:dyDescent="0.3">
      <c r="B62" s="9">
        <v>1974</v>
      </c>
      <c r="C62" s="35">
        <v>0.55769794817980567</v>
      </c>
      <c r="D62" s="35">
        <v>0.31140260984965362</v>
      </c>
      <c r="E62" s="36">
        <v>0.13089944197054074</v>
      </c>
      <c r="F62" s="28">
        <v>4.2605066895954913</v>
      </c>
      <c r="G62" s="33"/>
      <c r="H62" s="11">
        <v>306.65360584766358</v>
      </c>
      <c r="I62" s="69">
        <v>1710.2008678318082</v>
      </c>
      <c r="J62" s="70">
        <v>190.9854663615389</v>
      </c>
      <c r="K62" s="70">
        <v>100.35196470928328</v>
      </c>
      <c r="L62" s="27">
        <v>1609.8489031225249</v>
      </c>
      <c r="M62" s="10">
        <v>1974</v>
      </c>
      <c r="O62" s="37"/>
      <c r="P62" s="39"/>
    </row>
    <row r="63" spans="2:16" ht="14.4" x14ac:dyDescent="0.3">
      <c r="B63" s="9">
        <v>1975</v>
      </c>
      <c r="C63" s="35">
        <v>0.54894331301062604</v>
      </c>
      <c r="D63" s="35">
        <v>0.32083750811485334</v>
      </c>
      <c r="E63" s="36">
        <v>0.13021917887452064</v>
      </c>
      <c r="F63" s="28">
        <v>4.2155335163001491</v>
      </c>
      <c r="G63" s="33"/>
      <c r="H63" s="11">
        <v>297.11615105500761</v>
      </c>
      <c r="I63" s="69">
        <v>1630.9992430910147</v>
      </c>
      <c r="J63" s="70">
        <v>190.65201105032997</v>
      </c>
      <c r="K63" s="70">
        <v>96.725553051852813</v>
      </c>
      <c r="L63" s="27">
        <v>1534.2736900391619</v>
      </c>
      <c r="M63" s="10">
        <v>1975</v>
      </c>
      <c r="O63" s="37"/>
      <c r="P63" s="39"/>
    </row>
    <row r="64" spans="2:16" ht="14.4" x14ac:dyDescent="0.3">
      <c r="B64" s="9">
        <v>1976</v>
      </c>
      <c r="C64" s="35">
        <v>0.56664012505875272</v>
      </c>
      <c r="D64" s="35">
        <v>0.31010883880767498</v>
      </c>
      <c r="E64" s="36">
        <v>0.1232510361335723</v>
      </c>
      <c r="F64" s="28">
        <v>4.597447152043908</v>
      </c>
      <c r="G64" s="33"/>
      <c r="H64" s="11">
        <v>303.57941140149109</v>
      </c>
      <c r="I64" s="69">
        <v>1720.2027564180344</v>
      </c>
      <c r="J64" s="70">
        <v>188.28531751126769</v>
      </c>
      <c r="K64" s="70">
        <v>93.541192510134465</v>
      </c>
      <c r="L64" s="27">
        <v>1626.6615639079</v>
      </c>
      <c r="M64" s="10">
        <v>1976</v>
      </c>
      <c r="O64" s="37"/>
      <c r="P64" s="39"/>
    </row>
    <row r="65" spans="2:16" ht="14.4" x14ac:dyDescent="0.3">
      <c r="B65" s="9">
        <v>1977</v>
      </c>
      <c r="C65" s="35">
        <v>0.580078401655576</v>
      </c>
      <c r="D65" s="35">
        <v>0.30530732143406514</v>
      </c>
      <c r="E65" s="36">
        <v>0.11461427691035887</v>
      </c>
      <c r="F65" s="28">
        <v>5.0611356394043465</v>
      </c>
      <c r="G65" s="33"/>
      <c r="H65" s="11">
        <v>313.69363329086963</v>
      </c>
      <c r="I65" s="69">
        <v>1819.6690140889805</v>
      </c>
      <c r="J65" s="70">
        <v>191.54592586191058</v>
      </c>
      <c r="K65" s="70">
        <v>89.884422377540744</v>
      </c>
      <c r="L65" s="27">
        <v>1729.7845917114398</v>
      </c>
      <c r="M65" s="10">
        <v>1977</v>
      </c>
      <c r="O65" s="37"/>
      <c r="P65" s="39"/>
    </row>
    <row r="66" spans="2:16" ht="14.4" x14ac:dyDescent="0.3">
      <c r="B66" s="9">
        <v>1978</v>
      </c>
      <c r="C66" s="35">
        <v>0.57821123098601501</v>
      </c>
      <c r="D66" s="35">
        <v>0.31016683941474349</v>
      </c>
      <c r="E66" s="36">
        <v>0.11162192959924151</v>
      </c>
      <c r="F66" s="28">
        <v>5.1800863240940069</v>
      </c>
      <c r="G66" s="33"/>
      <c r="H66" s="11">
        <v>315.37054653591508</v>
      </c>
      <c r="I66" s="69">
        <v>1823.5079192926378</v>
      </c>
      <c r="J66" s="70">
        <v>195.63497132709011</v>
      </c>
      <c r="K66" s="70">
        <v>88.005672357765576</v>
      </c>
      <c r="L66" s="27">
        <v>1735.5022469348721</v>
      </c>
      <c r="M66" s="10">
        <v>1978</v>
      </c>
      <c r="O66" s="37"/>
      <c r="P66" s="39"/>
    </row>
    <row r="67" spans="2:16" ht="14.4" x14ac:dyDescent="0.3">
      <c r="B67" s="9">
        <v>1979</v>
      </c>
      <c r="C67" s="35">
        <v>0.54961156332323124</v>
      </c>
      <c r="D67" s="35">
        <v>0.3286854251074855</v>
      </c>
      <c r="E67" s="36">
        <v>0.12170301156928326</v>
      </c>
      <c r="F67" s="28">
        <v>4.5160062699873915</v>
      </c>
      <c r="G67" s="33"/>
      <c r="H67" s="11">
        <v>306.08756048504591</v>
      </c>
      <c r="I67" s="69">
        <v>1682.2926263198019</v>
      </c>
      <c r="J67" s="70">
        <v>201.21303987628099</v>
      </c>
      <c r="K67" s="70">
        <v>93.129444787313076</v>
      </c>
      <c r="L67" s="27">
        <v>1589.1631815324888</v>
      </c>
      <c r="M67" s="10">
        <v>1979</v>
      </c>
      <c r="O67" s="37"/>
      <c r="P67" s="39"/>
    </row>
    <row r="68" spans="2:16" ht="14.4" x14ac:dyDescent="0.3">
      <c r="B68" s="9">
        <v>1980</v>
      </c>
      <c r="C68" s="35">
        <v>0.54435406977722023</v>
      </c>
      <c r="D68" s="35">
        <v>0.33380960467525966</v>
      </c>
      <c r="E68" s="36">
        <v>0.12183632554752011</v>
      </c>
      <c r="F68" s="28">
        <v>4.46791272907278</v>
      </c>
      <c r="G68" s="33"/>
      <c r="H68" s="11">
        <v>301.84973077094872</v>
      </c>
      <c r="I68" s="69">
        <v>1643.1312940632415</v>
      </c>
      <c r="J68" s="70">
        <v>201.52067859996791</v>
      </c>
      <c r="K68" s="70">
        <v>91.940655161601512</v>
      </c>
      <c r="L68" s="27">
        <v>1551.1906389016399</v>
      </c>
      <c r="M68" s="10">
        <v>1980</v>
      </c>
      <c r="O68" s="37"/>
      <c r="P68" s="39"/>
    </row>
    <row r="69" spans="2:16" ht="14.4" x14ac:dyDescent="0.3">
      <c r="B69" s="9">
        <v>1981</v>
      </c>
      <c r="C69" s="35">
        <v>0.52540906620711192</v>
      </c>
      <c r="D69" s="35">
        <v>0.34830337003035405</v>
      </c>
      <c r="E69" s="36">
        <v>0.12628756376253406</v>
      </c>
      <c r="F69" s="28">
        <v>4.1604181009863295</v>
      </c>
      <c r="G69" s="33"/>
      <c r="H69" s="11">
        <v>284.38917053165471</v>
      </c>
      <c r="I69" s="69">
        <v>1494.2064852845181</v>
      </c>
      <c r="J69" s="70">
        <v>198.10741299262477</v>
      </c>
      <c r="K69" s="70">
        <v>89.787038767226278</v>
      </c>
      <c r="L69" s="27">
        <v>1404.4194465172918</v>
      </c>
      <c r="M69" s="10">
        <v>1981</v>
      </c>
      <c r="O69" s="37"/>
      <c r="P69" s="39"/>
    </row>
    <row r="70" spans="2:16" ht="14.4" x14ac:dyDescent="0.3">
      <c r="B70" s="9">
        <v>1982</v>
      </c>
      <c r="C70" s="35">
        <v>0.51051497354095132</v>
      </c>
      <c r="D70" s="35">
        <v>0.36244184852921268</v>
      </c>
      <c r="E70" s="36">
        <v>0.12704317792983602</v>
      </c>
      <c r="F70" s="28">
        <v>4.0184367382788615</v>
      </c>
      <c r="G70" s="33"/>
      <c r="H70" s="11">
        <v>267.79123505039126</v>
      </c>
      <c r="I70" s="69">
        <v>1367.1143527624918</v>
      </c>
      <c r="J70" s="70">
        <v>194.1175005031694</v>
      </c>
      <c r="K70" s="70">
        <v>85.052623806393484</v>
      </c>
      <c r="L70" s="27">
        <v>1282.0617289560982</v>
      </c>
      <c r="M70" s="10">
        <v>1982</v>
      </c>
      <c r="O70" s="37"/>
      <c r="P70" s="39"/>
    </row>
    <row r="71" spans="2:16" ht="14.4" x14ac:dyDescent="0.3">
      <c r="B71" s="9">
        <v>1983</v>
      </c>
      <c r="C71" s="35">
        <v>0.48295978544267509</v>
      </c>
      <c r="D71" s="35">
        <v>0.38641311411433504</v>
      </c>
      <c r="E71" s="36">
        <v>0.13062710044298992</v>
      </c>
      <c r="F71" s="28">
        <v>3.6972403414363093</v>
      </c>
      <c r="G71" s="33"/>
      <c r="H71" s="11">
        <v>247.31324244315195</v>
      </c>
      <c r="I71" s="69">
        <v>1194.4235050747695</v>
      </c>
      <c r="J71" s="70">
        <v>191.13016034834376</v>
      </c>
      <c r="K71" s="70">
        <v>80.76452940375782</v>
      </c>
      <c r="L71" s="27">
        <v>1113.6589756710118</v>
      </c>
      <c r="M71" s="10">
        <v>1983</v>
      </c>
      <c r="O71" s="37"/>
      <c r="P71" s="39"/>
    </row>
    <row r="72" spans="2:16" ht="14.4" x14ac:dyDescent="0.3">
      <c r="B72" s="9">
        <v>1984</v>
      </c>
      <c r="C72" s="35">
        <v>0.55948300850370358</v>
      </c>
      <c r="D72" s="35">
        <v>0.33095914882981237</v>
      </c>
      <c r="E72" s="36">
        <v>0.10955784266648406</v>
      </c>
      <c r="F72" s="28">
        <v>5.1067362672235292</v>
      </c>
      <c r="G72" s="33"/>
      <c r="H72" s="11">
        <v>313.61564569525518</v>
      </c>
      <c r="I72" s="69">
        <v>1754.6262496741294</v>
      </c>
      <c r="J72" s="70">
        <v>207.58793431802732</v>
      </c>
      <c r="K72" s="70">
        <v>85.897633922071435</v>
      </c>
      <c r="L72" s="27">
        <v>1668.728615752058</v>
      </c>
      <c r="M72" s="10">
        <v>1984</v>
      </c>
      <c r="O72" s="37"/>
      <c r="P72" s="39"/>
    </row>
    <row r="73" spans="2:16" ht="14.4" x14ac:dyDescent="0.3">
      <c r="B73" s="9">
        <v>1985</v>
      </c>
      <c r="C73" s="35">
        <v>0.56055476332400522</v>
      </c>
      <c r="D73" s="35">
        <v>0.33109145691785014</v>
      </c>
      <c r="E73" s="36">
        <v>0.10835377975814463</v>
      </c>
      <c r="F73" s="28">
        <v>5.1733752581147963</v>
      </c>
      <c r="G73" s="33"/>
      <c r="H73" s="11">
        <v>302.29578942250805</v>
      </c>
      <c r="I73" s="69">
        <v>1694.5334469357731</v>
      </c>
      <c r="J73" s="70">
        <v>200.17510668005966</v>
      </c>
      <c r="K73" s="70">
        <v>81.887228472252247</v>
      </c>
      <c r="L73" s="27">
        <v>1612.6462184635209</v>
      </c>
      <c r="M73" s="10">
        <v>1985</v>
      </c>
      <c r="O73" s="37"/>
      <c r="P73" s="39"/>
    </row>
    <row r="74" spans="2:16" ht="14.4" x14ac:dyDescent="0.3">
      <c r="B74" s="9">
        <v>1986</v>
      </c>
      <c r="C74" s="35">
        <v>0.55802149685896218</v>
      </c>
      <c r="D74" s="35">
        <v>0.33248551608752552</v>
      </c>
      <c r="E74" s="36">
        <v>0.10949298705351228</v>
      </c>
      <c r="F74" s="28">
        <v>5.0964131299682371</v>
      </c>
      <c r="G74" s="33"/>
      <c r="H74" s="11">
        <v>297.83341412991808</v>
      </c>
      <c r="I74" s="69">
        <v>1661.9744756739206</v>
      </c>
      <c r="J74" s="70">
        <v>198.05059281019106</v>
      </c>
      <c r="K74" s="70">
        <v>81.526675393576198</v>
      </c>
      <c r="L74" s="27">
        <v>1580.4478002803444</v>
      </c>
      <c r="M74" s="10">
        <v>1986</v>
      </c>
      <c r="O74" s="37"/>
      <c r="P74" s="39"/>
    </row>
    <row r="75" spans="2:16" ht="14.4" x14ac:dyDescent="0.3">
      <c r="B75" s="9">
        <v>1987</v>
      </c>
      <c r="C75" s="35">
        <v>0.5962629400070939</v>
      </c>
      <c r="D75" s="35">
        <v>0.30329500293446482</v>
      </c>
      <c r="E75" s="36">
        <v>0.10044205705844128</v>
      </c>
      <c r="F75" s="28">
        <v>5.9363871815186329</v>
      </c>
      <c r="G75" s="33"/>
      <c r="H75" s="11">
        <v>313.39912958155207</v>
      </c>
      <c r="I75" s="69">
        <v>1868.6828639996043</v>
      </c>
      <c r="J75" s="70">
        <v>190.10477985219111</v>
      </c>
      <c r="K75" s="70">
        <v>78.696133138740208</v>
      </c>
      <c r="L75" s="27">
        <v>1789.9867308608641</v>
      </c>
      <c r="M75" s="10">
        <v>1987</v>
      </c>
      <c r="O75" s="37"/>
      <c r="P75" s="39"/>
    </row>
    <row r="76" spans="2:16" ht="14.4" x14ac:dyDescent="0.3">
      <c r="B76" s="9">
        <v>1988</v>
      </c>
      <c r="C76" s="35">
        <v>0.60185184342200593</v>
      </c>
      <c r="D76" s="35">
        <v>0.30057444862091187</v>
      </c>
      <c r="E76" s="36">
        <v>9.7573707957082173E-2</v>
      </c>
      <c r="F76" s="28">
        <v>6.1681764075905638</v>
      </c>
      <c r="G76" s="33"/>
      <c r="H76" s="11">
        <v>305.59327149166313</v>
      </c>
      <c r="I76" s="69">
        <v>1839.2187378461897</v>
      </c>
      <c r="J76" s="70">
        <v>183.70705816173455</v>
      </c>
      <c r="K76" s="70">
        <v>74.544671565442158</v>
      </c>
      <c r="L76" s="27">
        <v>1764.6740662807476</v>
      </c>
      <c r="M76" s="10">
        <v>1988</v>
      </c>
      <c r="O76" s="37"/>
      <c r="P76" s="39"/>
    </row>
    <row r="77" spans="2:16" ht="14.4" x14ac:dyDescent="0.3">
      <c r="B77" s="9">
        <v>1989</v>
      </c>
      <c r="C77" s="35">
        <v>0.5697141489310461</v>
      </c>
      <c r="D77" s="35">
        <v>0.33253392819184469</v>
      </c>
      <c r="E77" s="36">
        <v>9.7751922877109224E-2</v>
      </c>
      <c r="F77" s="28">
        <v>5.8281630904312092</v>
      </c>
      <c r="G77" s="33"/>
      <c r="H77" s="11">
        <v>244.71515165930418</v>
      </c>
      <c r="I77" s="69">
        <v>1394.1768435811234</v>
      </c>
      <c r="J77" s="70">
        <v>162.75218133866287</v>
      </c>
      <c r="K77" s="70">
        <v>59.803441579650972</v>
      </c>
      <c r="L77" s="27">
        <v>1334.3734020014724</v>
      </c>
      <c r="M77" s="10">
        <v>1989</v>
      </c>
      <c r="O77" s="37"/>
      <c r="P77" s="39"/>
    </row>
    <row r="78" spans="2:16" ht="14.4" x14ac:dyDescent="0.3">
      <c r="B78" s="9">
        <v>1990</v>
      </c>
      <c r="C78" s="35">
        <v>0.59588559341728575</v>
      </c>
      <c r="D78" s="35">
        <v>0.31255624447412894</v>
      </c>
      <c r="E78" s="36">
        <v>9.1558162108585306E-2</v>
      </c>
      <c r="F78" s="28">
        <v>6.508273863236604</v>
      </c>
      <c r="G78" s="33"/>
      <c r="H78" s="11">
        <v>239.78707439978066</v>
      </c>
      <c r="I78" s="69">
        <v>1428.8566312250816</v>
      </c>
      <c r="J78" s="70">
        <v>149.89389489566798</v>
      </c>
      <c r="K78" s="70">
        <v>54.886159573596309</v>
      </c>
      <c r="L78" s="27">
        <v>1373.9704716514852</v>
      </c>
      <c r="M78" s="10">
        <v>1990</v>
      </c>
      <c r="O78" s="37"/>
      <c r="P78" s="39"/>
    </row>
    <row r="79" spans="2:16" ht="14.4" x14ac:dyDescent="0.3">
      <c r="B79" s="9">
        <v>1991</v>
      </c>
      <c r="C79" s="35">
        <v>0.57847261105024106</v>
      </c>
      <c r="D79" s="35">
        <v>0.32205718844662423</v>
      </c>
      <c r="E79" s="36">
        <v>9.9470200503134709E-2</v>
      </c>
      <c r="F79" s="28">
        <v>5.8155367951833075</v>
      </c>
      <c r="G79" s="33"/>
      <c r="H79" s="11">
        <v>235.76503973681088</v>
      </c>
      <c r="I79" s="69">
        <v>1363.8361813091683</v>
      </c>
      <c r="J79" s="70">
        <v>151.85965166328791</v>
      </c>
      <c r="K79" s="70">
        <v>58.62898943562525</v>
      </c>
      <c r="L79" s="27">
        <v>1305.207191873543</v>
      </c>
      <c r="M79" s="10">
        <v>1991</v>
      </c>
      <c r="O79" s="37"/>
      <c r="P79" s="39"/>
    </row>
    <row r="80" spans="2:16" ht="14.4" x14ac:dyDescent="0.3">
      <c r="B80" s="9">
        <v>1992</v>
      </c>
      <c r="C80" s="35">
        <v>0.57510298184821074</v>
      </c>
      <c r="D80" s="35">
        <v>0.31706421961181175</v>
      </c>
      <c r="E80" s="36">
        <v>0.1078327985399775</v>
      </c>
      <c r="F80" s="28">
        <v>5.3332843961663423</v>
      </c>
      <c r="G80" s="33"/>
      <c r="H80" s="11">
        <v>245.36983901792729</v>
      </c>
      <c r="I80" s="69">
        <v>1411.1292607482542</v>
      </c>
      <c r="J80" s="70">
        <v>155.59599304898998</v>
      </c>
      <c r="K80" s="70">
        <v>66.147291046517154</v>
      </c>
      <c r="L80" s="27">
        <v>1344.9819697017369</v>
      </c>
      <c r="M80" s="10">
        <v>1992</v>
      </c>
      <c r="O80" s="37"/>
      <c r="P80" s="39"/>
    </row>
    <row r="81" spans="2:16" ht="14.4" x14ac:dyDescent="0.3">
      <c r="B81" s="9">
        <v>1993</v>
      </c>
      <c r="C81" s="35">
        <v>0.59594623676795444</v>
      </c>
      <c r="D81" s="35">
        <v>0.31123026832180167</v>
      </c>
      <c r="E81" s="36">
        <v>9.2823494910243887E-2</v>
      </c>
      <c r="F81" s="28">
        <v>6.4202089928224257</v>
      </c>
      <c r="G81" s="33"/>
      <c r="H81" s="11">
        <v>236.02418595334854</v>
      </c>
      <c r="I81" s="69">
        <v>1406.5772540511796</v>
      </c>
      <c r="J81" s="70">
        <v>146.91574144939096</v>
      </c>
      <c r="K81" s="70">
        <v>54.77147455883776</v>
      </c>
      <c r="L81" s="27">
        <v>1351.8057794923418</v>
      </c>
      <c r="M81" s="10">
        <v>1993</v>
      </c>
      <c r="O81" s="37"/>
      <c r="P81" s="39"/>
    </row>
    <row r="82" spans="2:16" ht="14.4" x14ac:dyDescent="0.3">
      <c r="B82" s="9">
        <v>1994</v>
      </c>
      <c r="C82" s="35">
        <v>0.5658678821913925</v>
      </c>
      <c r="D82" s="35">
        <v>0.3334016660759862</v>
      </c>
      <c r="E82" s="36">
        <v>0.10073045173262131</v>
      </c>
      <c r="F82" s="28">
        <v>5.6176446393135508</v>
      </c>
      <c r="G82" s="33"/>
      <c r="H82" s="11">
        <v>209.26437356373947</v>
      </c>
      <c r="I82" s="69">
        <v>1184.1598788662168</v>
      </c>
      <c r="J82" s="70">
        <v>139.53818159299661</v>
      </c>
      <c r="K82" s="70">
        <v>52.698237201548729</v>
      </c>
      <c r="L82" s="27">
        <v>1131.4616416646682</v>
      </c>
      <c r="M82" s="10">
        <v>1994</v>
      </c>
      <c r="O82" s="37"/>
      <c r="P82" s="39"/>
    </row>
    <row r="83" spans="2:16" ht="14.4" x14ac:dyDescent="0.3">
      <c r="B83" s="9">
        <v>1995</v>
      </c>
      <c r="C83" s="35">
        <v>0.5823276535875288</v>
      </c>
      <c r="D83" s="35">
        <v>0.32078725253168061</v>
      </c>
      <c r="E83" s="36">
        <v>9.6885093880790557E-2</v>
      </c>
      <c r="F83" s="28">
        <v>6.0104979028459935</v>
      </c>
      <c r="G83" s="33"/>
      <c r="H83" s="11">
        <v>198.72843435570076</v>
      </c>
      <c r="I83" s="69">
        <v>1157.2506287947847</v>
      </c>
      <c r="J83" s="70">
        <v>127.49909691377539</v>
      </c>
      <c r="K83" s="70">
        <v>48.134557548336474</v>
      </c>
      <c r="L83" s="27">
        <v>1109.1160712464482</v>
      </c>
      <c r="M83" s="10">
        <v>1995</v>
      </c>
      <c r="O83" s="37"/>
      <c r="P83" s="39"/>
    </row>
    <row r="84" spans="2:16" ht="14.4" x14ac:dyDescent="0.3">
      <c r="B84" s="9">
        <v>1996</v>
      </c>
      <c r="C84" s="35">
        <v>0.55610666414781362</v>
      </c>
      <c r="D84" s="35">
        <v>0.34793347581293232</v>
      </c>
      <c r="E84" s="36">
        <v>9.5959860039254052E-2</v>
      </c>
      <c r="F84" s="28">
        <v>5.7952008675328255</v>
      </c>
      <c r="G84" s="33"/>
      <c r="H84" s="11">
        <v>184.19149976653443</v>
      </c>
      <c r="I84" s="69">
        <v>1024.3012049955025</v>
      </c>
      <c r="J84" s="70">
        <v>128.17277745793447</v>
      </c>
      <c r="K84" s="70">
        <v>44.187476345042342</v>
      </c>
      <c r="L84" s="27">
        <v>980.11372865046019</v>
      </c>
      <c r="M84" s="10">
        <v>1996</v>
      </c>
      <c r="O84" s="37"/>
      <c r="P84" s="39"/>
    </row>
    <row r="85" spans="2:16" ht="14.4" x14ac:dyDescent="0.3">
      <c r="B85" s="9">
        <v>1997</v>
      </c>
      <c r="C85" s="35">
        <v>0.50914682418969714</v>
      </c>
      <c r="D85" s="35">
        <v>0.37844158126908806</v>
      </c>
      <c r="E85" s="36">
        <v>0.11241159454121478</v>
      </c>
      <c r="F85" s="28">
        <v>4.5293087983288292</v>
      </c>
      <c r="G85" s="33"/>
      <c r="H85" s="11">
        <v>166.64102737723596</v>
      </c>
      <c r="I85" s="69">
        <v>848.44749868828058</v>
      </c>
      <c r="J85" s="70">
        <v>126.12778780989314</v>
      </c>
      <c r="K85" s="70">
        <v>46.830959008653302</v>
      </c>
      <c r="L85" s="27">
        <v>801.61653967962729</v>
      </c>
      <c r="M85" s="10">
        <v>1997</v>
      </c>
      <c r="O85" s="37"/>
      <c r="P85" s="39"/>
    </row>
    <row r="86" spans="2:16" ht="14.4" x14ac:dyDescent="0.3">
      <c r="B86" s="9">
        <v>1998</v>
      </c>
      <c r="C86" s="35">
        <v>0.43384480781517687</v>
      </c>
      <c r="D86" s="35">
        <v>0.41885584033408535</v>
      </c>
      <c r="E86" s="36">
        <v>0.14729935185073778</v>
      </c>
      <c r="F86" s="28">
        <v>2.945327337589394</v>
      </c>
      <c r="G86" s="33"/>
      <c r="H86" s="11">
        <v>154.97233464074139</v>
      </c>
      <c r="I86" s="69">
        <v>672.33942738881717</v>
      </c>
      <c r="J86" s="70">
        <v>129.82213490896564</v>
      </c>
      <c r="K86" s="70">
        <v>57.068311118442111</v>
      </c>
      <c r="L86" s="27">
        <v>615.27111627037505</v>
      </c>
      <c r="M86" s="10">
        <v>1998</v>
      </c>
      <c r="O86" s="37"/>
      <c r="P86" s="39"/>
    </row>
    <row r="87" spans="2:16" ht="14.4" x14ac:dyDescent="0.3">
      <c r="B87" s="9">
        <v>1999</v>
      </c>
      <c r="C87" s="35">
        <v>0.43168596382299201</v>
      </c>
      <c r="D87" s="35">
        <v>0.41710556597709414</v>
      </c>
      <c r="E87" s="36">
        <v>0.1512084701999139</v>
      </c>
      <c r="F87" s="28">
        <v>2.8549059669227299</v>
      </c>
      <c r="G87" s="33"/>
      <c r="H87" s="11">
        <v>156.65961104222842</v>
      </c>
      <c r="I87" s="69">
        <v>676.27755184899411</v>
      </c>
      <c r="J87" s="70">
        <v>130.68719145904024</v>
      </c>
      <c r="K87" s="70">
        <v>59.220650319522242</v>
      </c>
      <c r="L87" s="27">
        <v>617.05690152947182</v>
      </c>
      <c r="M87" s="10">
        <v>1999</v>
      </c>
      <c r="O87" s="37"/>
      <c r="P87" s="39"/>
    </row>
    <row r="88" spans="2:16" ht="14.4" x14ac:dyDescent="0.3">
      <c r="B88" s="9">
        <v>2000</v>
      </c>
      <c r="C88" s="35">
        <v>0.45288362985710118</v>
      </c>
      <c r="D88" s="35">
        <v>0.40005189540323249</v>
      </c>
      <c r="E88" s="36">
        <v>0.14706447473966636</v>
      </c>
      <c r="F88" s="28">
        <v>3.0794903436659067</v>
      </c>
      <c r="G88" s="33"/>
      <c r="H88" s="11">
        <v>161.96446178594999</v>
      </c>
      <c r="I88" s="69">
        <v>733.51053361472771</v>
      </c>
      <c r="J88" s="70">
        <v>129.58837985086743</v>
      </c>
      <c r="K88" s="70">
        <v>59.548046247608752</v>
      </c>
      <c r="L88" s="27">
        <v>673.96248736711891</v>
      </c>
      <c r="M88" s="10">
        <v>2000</v>
      </c>
      <c r="O88" s="37"/>
      <c r="P88" s="39"/>
    </row>
    <row r="89" spans="2:16" ht="14.4" x14ac:dyDescent="0.3">
      <c r="B89" s="9">
        <v>2001</v>
      </c>
      <c r="C89" s="35">
        <v>0.36988832979242631</v>
      </c>
      <c r="D89" s="35">
        <v>0.45983884194273267</v>
      </c>
      <c r="E89" s="36">
        <v>0.17027282826484108</v>
      </c>
      <c r="F89" s="28">
        <v>2.1723273969297368</v>
      </c>
      <c r="G89" s="33"/>
      <c r="H89" s="11">
        <v>142.55563196893314</v>
      </c>
      <c r="I89" s="69">
        <v>527.2966461149249</v>
      </c>
      <c r="J89" s="70">
        <v>131.10523343401724</v>
      </c>
      <c r="K89" s="70">
        <v>60.683376601080106</v>
      </c>
      <c r="L89" s="27">
        <v>466.61326951384478</v>
      </c>
      <c r="M89" s="10">
        <v>2001</v>
      </c>
      <c r="O89" s="37"/>
      <c r="P89" s="39"/>
    </row>
    <row r="90" spans="2:16" ht="14.4" x14ac:dyDescent="0.3">
      <c r="B90" s="9">
        <v>2002</v>
      </c>
      <c r="C90" s="35">
        <v>0.40054961654086702</v>
      </c>
      <c r="D90" s="35">
        <v>0.43813108985850885</v>
      </c>
      <c r="E90" s="36">
        <v>0.16131929360062408</v>
      </c>
      <c r="F90" s="28">
        <v>2.4829616321808481</v>
      </c>
      <c r="G90" s="33"/>
      <c r="H90" s="11">
        <v>132.22212155945934</v>
      </c>
      <c r="I90" s="69">
        <v>529.61520088861334</v>
      </c>
      <c r="J90" s="70">
        <v>115.86124444450031</v>
      </c>
      <c r="K90" s="70">
        <v>53.324948120869571</v>
      </c>
      <c r="L90" s="27">
        <v>476.29025276774377</v>
      </c>
      <c r="M90" s="10">
        <v>2002</v>
      </c>
      <c r="O90" s="37"/>
      <c r="P90" s="39"/>
    </row>
    <row r="91" spans="2:16" ht="14.4" x14ac:dyDescent="0.3">
      <c r="B91" s="9">
        <v>2003</v>
      </c>
      <c r="C91" s="35">
        <v>0.44434832484758613</v>
      </c>
      <c r="D91" s="35">
        <v>0.40628759917490687</v>
      </c>
      <c r="E91" s="36">
        <v>0.14936407597750703</v>
      </c>
      <c r="F91" s="28">
        <v>2.9749343805702062</v>
      </c>
      <c r="G91" s="33"/>
      <c r="H91" s="11">
        <v>122.02536323642298</v>
      </c>
      <c r="I91" s="69">
        <v>542.21765743022763</v>
      </c>
      <c r="J91" s="70">
        <v>99.15478373554447</v>
      </c>
      <c r="K91" s="70">
        <v>45.565514064069937</v>
      </c>
      <c r="L91" s="27">
        <v>496.6521433661577</v>
      </c>
      <c r="M91" s="10">
        <v>2003</v>
      </c>
      <c r="O91" s="37"/>
      <c r="P91" s="39"/>
    </row>
    <row r="92" spans="2:16" ht="14.4" x14ac:dyDescent="0.3">
      <c r="B92" s="9">
        <f>B91+1</f>
        <v>2004</v>
      </c>
      <c r="C92" s="35">
        <v>0.46712258464156281</v>
      </c>
      <c r="D92" s="35">
        <v>0.3939088138704171</v>
      </c>
      <c r="E92" s="36">
        <v>0.13896860148802015</v>
      </c>
      <c r="F92" s="28">
        <v>3.3613534254486352</v>
      </c>
      <c r="G92" s="33"/>
      <c r="H92" s="11">
        <v>131.30019383421566</v>
      </c>
      <c r="I92" s="69">
        <v>613.33285907777008</v>
      </c>
      <c r="J92" s="70">
        <v>103.44060722838348</v>
      </c>
      <c r="K92" s="70">
        <v>45.61651078061729</v>
      </c>
      <c r="L92" s="27">
        <v>567.71634829715276</v>
      </c>
      <c r="M92" s="10">
        <f>M91+1</f>
        <v>2004</v>
      </c>
      <c r="O92" s="37"/>
      <c r="P92" s="39"/>
    </row>
    <row r="93" spans="2:16" ht="14.4" x14ac:dyDescent="0.3">
      <c r="B93" s="9">
        <f t="shared" ref="B93:B99" si="0">B92+1</f>
        <v>2005</v>
      </c>
      <c r="C93" s="35">
        <v>0.47775879019434164</v>
      </c>
      <c r="D93" s="35">
        <v>0.38943973114896935</v>
      </c>
      <c r="E93" s="36">
        <v>0.13280147865668904</v>
      </c>
      <c r="F93" s="28">
        <v>3.5975411947740206</v>
      </c>
      <c r="G93" s="33"/>
      <c r="H93" s="11">
        <v>141.87747915862843</v>
      </c>
      <c r="I93" s="69">
        <v>677.83212798649242</v>
      </c>
      <c r="J93" s="70">
        <v>110.50545467925951</v>
      </c>
      <c r="K93" s="70">
        <v>47.103847550873589</v>
      </c>
      <c r="L93" s="27">
        <v>630.72828043561879</v>
      </c>
      <c r="M93" s="10">
        <f t="shared" ref="M93:M99" si="1">M92+1</f>
        <v>2005</v>
      </c>
      <c r="O93" s="37"/>
      <c r="P93" s="39"/>
    </row>
    <row r="94" spans="2:16" ht="14.4" x14ac:dyDescent="0.3">
      <c r="B94" s="9">
        <f t="shared" si="0"/>
        <v>2006</v>
      </c>
      <c r="C94" s="35">
        <v>0.46993685294430143</v>
      </c>
      <c r="D94" s="35">
        <v>0.39749691272671817</v>
      </c>
      <c r="E94" s="36">
        <v>0.1325662343289804</v>
      </c>
      <c r="F94" s="28">
        <v>3.5449211884384662</v>
      </c>
      <c r="G94" s="33"/>
      <c r="H94" s="11">
        <v>149.84781506056672</v>
      </c>
      <c r="I94" s="69">
        <v>704.19010630142418</v>
      </c>
      <c r="J94" s="70">
        <v>119.12808773083898</v>
      </c>
      <c r="K94" s="70">
        <v>49.661901412512016</v>
      </c>
      <c r="L94" s="27">
        <v>654.52820488891211</v>
      </c>
      <c r="M94" s="10">
        <f t="shared" si="1"/>
        <v>2006</v>
      </c>
      <c r="O94" s="37"/>
      <c r="P94" s="39"/>
    </row>
    <row r="95" spans="2:16" ht="14.4" x14ac:dyDescent="0.3">
      <c r="B95" s="9">
        <f t="shared" si="0"/>
        <v>2007</v>
      </c>
      <c r="C95" s="35">
        <v>0.48135719804205146</v>
      </c>
      <c r="D95" s="35">
        <v>0.39038754970789846</v>
      </c>
      <c r="E95" s="36">
        <v>0.12825525225005005</v>
      </c>
      <c r="F95" s="28">
        <v>3.7531187970655884</v>
      </c>
      <c r="G95" s="33"/>
      <c r="H95" s="11">
        <v>159.05070014892911</v>
      </c>
      <c r="I95" s="69">
        <v>765.60199370315013</v>
      </c>
      <c r="J95" s="70">
        <v>124.18282622093223</v>
      </c>
      <c r="K95" s="70">
        <v>50.99771917036994</v>
      </c>
      <c r="L95" s="27">
        <v>714.60427453278021</v>
      </c>
      <c r="M95" s="10">
        <f t="shared" si="1"/>
        <v>2007</v>
      </c>
      <c r="O95" s="37"/>
      <c r="P95" s="39"/>
    </row>
    <row r="96" spans="2:16" ht="14.4" x14ac:dyDescent="0.3">
      <c r="B96" s="9">
        <f t="shared" si="0"/>
        <v>2008</v>
      </c>
      <c r="C96" s="35">
        <v>0.48872010919561004</v>
      </c>
      <c r="D96" s="35">
        <v>0.38531550577260942</v>
      </c>
      <c r="E96" s="36">
        <v>0.12596438503178053</v>
      </c>
      <c r="F96" s="28">
        <v>3.8798276915519181</v>
      </c>
      <c r="G96" s="33"/>
      <c r="H96" s="11">
        <v>164.88505872205019</v>
      </c>
      <c r="I96" s="69">
        <v>805.82643903364931</v>
      </c>
      <c r="J96" s="70">
        <v>127.06553959166635</v>
      </c>
      <c r="K96" s="70">
        <v>51.924112557130186</v>
      </c>
      <c r="L96" s="27">
        <v>753.90232647651908</v>
      </c>
      <c r="M96" s="10">
        <f t="shared" si="1"/>
        <v>2008</v>
      </c>
      <c r="O96" s="37"/>
      <c r="P96" s="39"/>
    </row>
    <row r="97" spans="2:16" ht="14.4" x14ac:dyDescent="0.3">
      <c r="B97" s="9">
        <f t="shared" si="0"/>
        <v>2009</v>
      </c>
      <c r="C97" s="35">
        <v>0.48229961848360303</v>
      </c>
      <c r="D97" s="35">
        <v>0.38982156590744477</v>
      </c>
      <c r="E97" s="36">
        <v>0.1278788156089522</v>
      </c>
      <c r="F97" s="28">
        <v>3.7715364830907885</v>
      </c>
      <c r="G97" s="33"/>
      <c r="H97" s="11">
        <v>161.86976938854696</v>
      </c>
      <c r="I97" s="69">
        <v>780.6972802012499</v>
      </c>
      <c r="J97" s="70">
        <v>126.20065395224069</v>
      </c>
      <c r="K97" s="70">
        <v>51.749285980754024</v>
      </c>
      <c r="L97" s="27">
        <v>728.94799422049584</v>
      </c>
      <c r="M97" s="10">
        <f t="shared" si="1"/>
        <v>2009</v>
      </c>
      <c r="O97" s="37"/>
      <c r="P97" s="39"/>
    </row>
    <row r="98" spans="2:16" ht="14.4" x14ac:dyDescent="0.3">
      <c r="B98" s="9">
        <f t="shared" si="0"/>
        <v>2010</v>
      </c>
      <c r="C98" s="35">
        <v>0.46170208402414936</v>
      </c>
      <c r="D98" s="35">
        <v>0.40228272299241719</v>
      </c>
      <c r="E98" s="36">
        <v>0.13601519298343348</v>
      </c>
      <c r="F98" s="28">
        <v>3.3944890559423331</v>
      </c>
      <c r="G98" s="33"/>
      <c r="H98" s="11">
        <v>164.3785063368671</v>
      </c>
      <c r="I98" s="69">
        <v>758.93898944508373</v>
      </c>
      <c r="J98" s="70">
        <v>132.2532662612424</v>
      </c>
      <c r="K98" s="70">
        <v>55.894935654343797</v>
      </c>
      <c r="L98" s="27">
        <v>703.04405379073989</v>
      </c>
      <c r="M98" s="10">
        <f t="shared" si="1"/>
        <v>2010</v>
      </c>
      <c r="O98" s="37"/>
      <c r="P98" s="39"/>
    </row>
    <row r="99" spans="2:16" ht="14.4" x14ac:dyDescent="0.3">
      <c r="B99" s="9">
        <f t="shared" si="0"/>
        <v>2011</v>
      </c>
      <c r="C99" s="35">
        <v>0.46482633510856608</v>
      </c>
      <c r="D99" s="35">
        <v>0.40122015262728511</v>
      </c>
      <c r="E99" s="36">
        <v>0.13395351226414881</v>
      </c>
      <c r="F99" s="28">
        <v>3.4700570910895912</v>
      </c>
      <c r="G99" s="33"/>
      <c r="H99" s="11">
        <v>166.54138416154586</v>
      </c>
      <c r="I99" s="69">
        <v>774.12821243719145</v>
      </c>
      <c r="J99" s="70">
        <v>133.6395191441095</v>
      </c>
      <c r="K99" s="70">
        <v>55.77200836442988</v>
      </c>
      <c r="L99" s="27">
        <v>718.35620407276156</v>
      </c>
      <c r="M99" s="10">
        <f t="shared" si="1"/>
        <v>2011</v>
      </c>
      <c r="O99" s="37"/>
      <c r="P99" s="39"/>
    </row>
    <row r="100" spans="2:16" x14ac:dyDescent="0.25">
      <c r="B100" s="12"/>
      <c r="C100" s="4"/>
      <c r="D100" s="4"/>
      <c r="E100" s="4"/>
      <c r="F100" s="4"/>
      <c r="G100" s="4"/>
      <c r="H100" s="4"/>
      <c r="I100" s="4"/>
      <c r="J100" s="4"/>
      <c r="K100" s="4"/>
      <c r="L100" s="4"/>
      <c r="M100" s="13"/>
    </row>
    <row r="101" spans="2:16" x14ac:dyDescent="0.25">
      <c r="C101" s="1"/>
      <c r="D101" s="1"/>
    </row>
    <row r="102" spans="2:16" ht="18" customHeight="1" x14ac:dyDescent="0.25">
      <c r="B102" s="55" t="s">
        <v>24</v>
      </c>
      <c r="C102" s="56"/>
      <c r="D102" s="56"/>
      <c r="E102" s="57"/>
      <c r="F102" s="58"/>
      <c r="J102" s="1"/>
      <c r="K102" s="1"/>
      <c r="L102" s="1"/>
    </row>
    <row r="103" spans="2:16" ht="18" customHeight="1" x14ac:dyDescent="0.25">
      <c r="B103" s="59" t="s">
        <v>25</v>
      </c>
      <c r="C103" s="60"/>
      <c r="D103" s="60"/>
      <c r="E103" s="60"/>
      <c r="F103" s="61"/>
      <c r="J103" s="1"/>
      <c r="K103" s="1"/>
      <c r="L103" s="1"/>
    </row>
    <row r="104" spans="2:16" ht="18" customHeight="1" x14ac:dyDescent="0.25">
      <c r="B104" s="62" t="s">
        <v>26</v>
      </c>
      <c r="C104" s="63"/>
      <c r="D104" s="63"/>
      <c r="E104" s="63"/>
      <c r="F104" s="64"/>
      <c r="J104" s="1"/>
      <c r="K104" s="1"/>
      <c r="L104" s="1"/>
    </row>
    <row r="105" spans="2:16" ht="18" customHeight="1" x14ac:dyDescent="0.25">
      <c r="B105" s="62" t="s">
        <v>27</v>
      </c>
      <c r="C105" s="63"/>
      <c r="D105" s="63"/>
      <c r="E105" s="63"/>
      <c r="F105" s="64"/>
      <c r="J105" s="1"/>
      <c r="K105" s="1"/>
      <c r="L105" s="1"/>
    </row>
    <row r="106" spans="2:16" ht="15.6" x14ac:dyDescent="0.25">
      <c r="B106" s="65" t="s">
        <v>28</v>
      </c>
      <c r="C106" s="66"/>
      <c r="D106" s="66"/>
      <c r="E106" s="66"/>
      <c r="F106" s="67"/>
    </row>
    <row r="107" spans="2:16" x14ac:dyDescent="0.25">
      <c r="C107" s="1"/>
      <c r="D107" s="1"/>
      <c r="E107" s="1"/>
      <c r="F107" s="1"/>
      <c r="G107" s="1"/>
    </row>
  </sheetData>
  <mergeCells count="5">
    <mergeCell ref="B3:M4"/>
    <mergeCell ref="C5:E5"/>
    <mergeCell ref="H5:L5"/>
    <mergeCell ref="C6:E6"/>
    <mergeCell ref="H6:L6"/>
  </mergeCell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S107"/>
  <sheetViews>
    <sheetView workbookViewId="0">
      <selection activeCell="B1" sqref="B1"/>
    </sheetView>
  </sheetViews>
  <sheetFormatPr baseColWidth="10" defaultColWidth="8.88671875" defaultRowHeight="13.2" x14ac:dyDescent="0.25"/>
  <cols>
    <col min="1" max="1" width="8.88671875" style="1"/>
    <col min="2" max="2" width="6.77734375" style="1" customWidth="1"/>
    <col min="3" max="6" width="11.6640625" style="2" customWidth="1"/>
    <col min="7" max="7" width="2.33203125" style="2" customWidth="1"/>
    <col min="8" max="8" width="10.77734375" style="1" customWidth="1"/>
    <col min="9" max="9" width="11.6640625" style="1" customWidth="1"/>
    <col min="10" max="12" width="11.6640625" style="2" customWidth="1"/>
    <col min="13" max="13" width="6.6640625" style="1" customWidth="1"/>
    <col min="14" max="223" width="8.88671875" style="1"/>
    <col min="224" max="224" width="6.109375" style="1" customWidth="1"/>
    <col min="225" max="230" width="10.44140625" style="1" customWidth="1"/>
    <col min="231" max="231" width="6" style="1" customWidth="1"/>
    <col min="232" max="237" width="10.5546875" style="1" customWidth="1"/>
    <col min="238" max="479" width="8.88671875" style="1"/>
    <col min="480" max="480" width="6.109375" style="1" customWidth="1"/>
    <col min="481" max="486" width="10.44140625" style="1" customWidth="1"/>
    <col min="487" max="487" width="6" style="1" customWidth="1"/>
    <col min="488" max="493" width="10.5546875" style="1" customWidth="1"/>
    <col min="494" max="735" width="8.88671875" style="1"/>
    <col min="736" max="736" width="6.109375" style="1" customWidth="1"/>
    <col min="737" max="742" width="10.44140625" style="1" customWidth="1"/>
    <col min="743" max="743" width="6" style="1" customWidth="1"/>
    <col min="744" max="749" width="10.5546875" style="1" customWidth="1"/>
    <col min="750" max="991" width="8.88671875" style="1"/>
    <col min="992" max="992" width="6.109375" style="1" customWidth="1"/>
    <col min="993" max="998" width="10.44140625" style="1" customWidth="1"/>
    <col min="999" max="999" width="6" style="1" customWidth="1"/>
    <col min="1000" max="1005" width="10.5546875" style="1" customWidth="1"/>
    <col min="1006" max="1247" width="8.88671875" style="1"/>
    <col min="1248" max="1248" width="6.109375" style="1" customWidth="1"/>
    <col min="1249" max="1254" width="10.44140625" style="1" customWidth="1"/>
    <col min="1255" max="1255" width="6" style="1" customWidth="1"/>
    <col min="1256" max="1261" width="10.5546875" style="1" customWidth="1"/>
    <col min="1262" max="1503" width="8.88671875" style="1"/>
    <col min="1504" max="1504" width="6.109375" style="1" customWidth="1"/>
    <col min="1505" max="1510" width="10.44140625" style="1" customWidth="1"/>
    <col min="1511" max="1511" width="6" style="1" customWidth="1"/>
    <col min="1512" max="1517" width="10.5546875" style="1" customWidth="1"/>
    <col min="1518" max="1759" width="8.88671875" style="1"/>
    <col min="1760" max="1760" width="6.109375" style="1" customWidth="1"/>
    <col min="1761" max="1766" width="10.44140625" style="1" customWidth="1"/>
    <col min="1767" max="1767" width="6" style="1" customWidth="1"/>
    <col min="1768" max="1773" width="10.5546875" style="1" customWidth="1"/>
    <col min="1774" max="2015" width="8.88671875" style="1"/>
    <col min="2016" max="2016" width="6.109375" style="1" customWidth="1"/>
    <col min="2017" max="2022" width="10.44140625" style="1" customWidth="1"/>
    <col min="2023" max="2023" width="6" style="1" customWidth="1"/>
    <col min="2024" max="2029" width="10.5546875" style="1" customWidth="1"/>
    <col min="2030" max="2271" width="8.88671875" style="1"/>
    <col min="2272" max="2272" width="6.109375" style="1" customWidth="1"/>
    <col min="2273" max="2278" width="10.44140625" style="1" customWidth="1"/>
    <col min="2279" max="2279" width="6" style="1" customWidth="1"/>
    <col min="2280" max="2285" width="10.5546875" style="1" customWidth="1"/>
    <col min="2286" max="2527" width="8.88671875" style="1"/>
    <col min="2528" max="2528" width="6.109375" style="1" customWidth="1"/>
    <col min="2529" max="2534" width="10.44140625" style="1" customWidth="1"/>
    <col min="2535" max="2535" width="6" style="1" customWidth="1"/>
    <col min="2536" max="2541" width="10.5546875" style="1" customWidth="1"/>
    <col min="2542" max="2783" width="8.88671875" style="1"/>
    <col min="2784" max="2784" width="6.109375" style="1" customWidth="1"/>
    <col min="2785" max="2790" width="10.44140625" style="1" customWidth="1"/>
    <col min="2791" max="2791" width="6" style="1" customWidth="1"/>
    <col min="2792" max="2797" width="10.5546875" style="1" customWidth="1"/>
    <col min="2798" max="3039" width="8.88671875" style="1"/>
    <col min="3040" max="3040" width="6.109375" style="1" customWidth="1"/>
    <col min="3041" max="3046" width="10.44140625" style="1" customWidth="1"/>
    <col min="3047" max="3047" width="6" style="1" customWidth="1"/>
    <col min="3048" max="3053" width="10.5546875" style="1" customWidth="1"/>
    <col min="3054" max="3295" width="8.88671875" style="1"/>
    <col min="3296" max="3296" width="6.109375" style="1" customWidth="1"/>
    <col min="3297" max="3302" width="10.44140625" style="1" customWidth="1"/>
    <col min="3303" max="3303" width="6" style="1" customWidth="1"/>
    <col min="3304" max="3309" width="10.5546875" style="1" customWidth="1"/>
    <col min="3310" max="3551" width="8.88671875" style="1"/>
    <col min="3552" max="3552" width="6.109375" style="1" customWidth="1"/>
    <col min="3553" max="3558" width="10.44140625" style="1" customWidth="1"/>
    <col min="3559" max="3559" width="6" style="1" customWidth="1"/>
    <col min="3560" max="3565" width="10.5546875" style="1" customWidth="1"/>
    <col min="3566" max="3807" width="8.88671875" style="1"/>
    <col min="3808" max="3808" width="6.109375" style="1" customWidth="1"/>
    <col min="3809" max="3814" width="10.44140625" style="1" customWidth="1"/>
    <col min="3815" max="3815" width="6" style="1" customWidth="1"/>
    <col min="3816" max="3821" width="10.5546875" style="1" customWidth="1"/>
    <col min="3822" max="4063" width="8.88671875" style="1"/>
    <col min="4064" max="4064" width="6.109375" style="1" customWidth="1"/>
    <col min="4065" max="4070" width="10.44140625" style="1" customWidth="1"/>
    <col min="4071" max="4071" width="6" style="1" customWidth="1"/>
    <col min="4072" max="4077" width="10.5546875" style="1" customWidth="1"/>
    <col min="4078" max="4319" width="8.88671875" style="1"/>
    <col min="4320" max="4320" width="6.109375" style="1" customWidth="1"/>
    <col min="4321" max="4326" width="10.44140625" style="1" customWidth="1"/>
    <col min="4327" max="4327" width="6" style="1" customWidth="1"/>
    <col min="4328" max="4333" width="10.5546875" style="1" customWidth="1"/>
    <col min="4334" max="4575" width="8.88671875" style="1"/>
    <col min="4576" max="4576" width="6.109375" style="1" customWidth="1"/>
    <col min="4577" max="4582" width="10.44140625" style="1" customWidth="1"/>
    <col min="4583" max="4583" width="6" style="1" customWidth="1"/>
    <col min="4584" max="4589" width="10.5546875" style="1" customWidth="1"/>
    <col min="4590" max="4831" width="8.88671875" style="1"/>
    <col min="4832" max="4832" width="6.109375" style="1" customWidth="1"/>
    <col min="4833" max="4838" width="10.44140625" style="1" customWidth="1"/>
    <col min="4839" max="4839" width="6" style="1" customWidth="1"/>
    <col min="4840" max="4845" width="10.5546875" style="1" customWidth="1"/>
    <col min="4846" max="5087" width="8.88671875" style="1"/>
    <col min="5088" max="5088" width="6.109375" style="1" customWidth="1"/>
    <col min="5089" max="5094" width="10.44140625" style="1" customWidth="1"/>
    <col min="5095" max="5095" width="6" style="1" customWidth="1"/>
    <col min="5096" max="5101" width="10.5546875" style="1" customWidth="1"/>
    <col min="5102" max="5343" width="8.88671875" style="1"/>
    <col min="5344" max="5344" width="6.109375" style="1" customWidth="1"/>
    <col min="5345" max="5350" width="10.44140625" style="1" customWidth="1"/>
    <col min="5351" max="5351" width="6" style="1" customWidth="1"/>
    <col min="5352" max="5357" width="10.5546875" style="1" customWidth="1"/>
    <col min="5358" max="5599" width="8.88671875" style="1"/>
    <col min="5600" max="5600" width="6.109375" style="1" customWidth="1"/>
    <col min="5601" max="5606" width="10.44140625" style="1" customWidth="1"/>
    <col min="5607" max="5607" width="6" style="1" customWidth="1"/>
    <col min="5608" max="5613" width="10.5546875" style="1" customWidth="1"/>
    <col min="5614" max="5855" width="8.88671875" style="1"/>
    <col min="5856" max="5856" width="6.109375" style="1" customWidth="1"/>
    <col min="5857" max="5862" width="10.44140625" style="1" customWidth="1"/>
    <col min="5863" max="5863" width="6" style="1" customWidth="1"/>
    <col min="5864" max="5869" width="10.5546875" style="1" customWidth="1"/>
    <col min="5870" max="6111" width="8.88671875" style="1"/>
    <col min="6112" max="6112" width="6.109375" style="1" customWidth="1"/>
    <col min="6113" max="6118" width="10.44140625" style="1" customWidth="1"/>
    <col min="6119" max="6119" width="6" style="1" customWidth="1"/>
    <col min="6120" max="6125" width="10.5546875" style="1" customWidth="1"/>
    <col min="6126" max="6367" width="8.88671875" style="1"/>
    <col min="6368" max="6368" width="6.109375" style="1" customWidth="1"/>
    <col min="6369" max="6374" width="10.44140625" style="1" customWidth="1"/>
    <col min="6375" max="6375" width="6" style="1" customWidth="1"/>
    <col min="6376" max="6381" width="10.5546875" style="1" customWidth="1"/>
    <col min="6382" max="6623" width="8.88671875" style="1"/>
    <col min="6624" max="6624" width="6.109375" style="1" customWidth="1"/>
    <col min="6625" max="6630" width="10.44140625" style="1" customWidth="1"/>
    <col min="6631" max="6631" width="6" style="1" customWidth="1"/>
    <col min="6632" max="6637" width="10.5546875" style="1" customWidth="1"/>
    <col min="6638" max="6879" width="8.88671875" style="1"/>
    <col min="6880" max="6880" width="6.109375" style="1" customWidth="1"/>
    <col min="6881" max="6886" width="10.44140625" style="1" customWidth="1"/>
    <col min="6887" max="6887" width="6" style="1" customWidth="1"/>
    <col min="6888" max="6893" width="10.5546875" style="1" customWidth="1"/>
    <col min="6894" max="7135" width="8.88671875" style="1"/>
    <col min="7136" max="7136" width="6.109375" style="1" customWidth="1"/>
    <col min="7137" max="7142" width="10.44140625" style="1" customWidth="1"/>
    <col min="7143" max="7143" width="6" style="1" customWidth="1"/>
    <col min="7144" max="7149" width="10.5546875" style="1" customWidth="1"/>
    <col min="7150" max="7391" width="8.88671875" style="1"/>
    <col min="7392" max="7392" width="6.109375" style="1" customWidth="1"/>
    <col min="7393" max="7398" width="10.44140625" style="1" customWidth="1"/>
    <col min="7399" max="7399" width="6" style="1" customWidth="1"/>
    <col min="7400" max="7405" width="10.5546875" style="1" customWidth="1"/>
    <col min="7406" max="7647" width="8.88671875" style="1"/>
    <col min="7648" max="7648" width="6.109375" style="1" customWidth="1"/>
    <col min="7649" max="7654" width="10.44140625" style="1" customWidth="1"/>
    <col min="7655" max="7655" width="6" style="1" customWidth="1"/>
    <col min="7656" max="7661" width="10.5546875" style="1" customWidth="1"/>
    <col min="7662" max="7903" width="8.88671875" style="1"/>
    <col min="7904" max="7904" width="6.109375" style="1" customWidth="1"/>
    <col min="7905" max="7910" width="10.44140625" style="1" customWidth="1"/>
    <col min="7911" max="7911" width="6" style="1" customWidth="1"/>
    <col min="7912" max="7917" width="10.5546875" style="1" customWidth="1"/>
    <col min="7918" max="8159" width="8.88671875" style="1"/>
    <col min="8160" max="8160" width="6.109375" style="1" customWidth="1"/>
    <col min="8161" max="8166" width="10.44140625" style="1" customWidth="1"/>
    <col min="8167" max="8167" width="6" style="1" customWidth="1"/>
    <col min="8168" max="8173" width="10.5546875" style="1" customWidth="1"/>
    <col min="8174" max="8415" width="8.88671875" style="1"/>
    <col min="8416" max="8416" width="6.109375" style="1" customWidth="1"/>
    <col min="8417" max="8422" width="10.44140625" style="1" customWidth="1"/>
    <col min="8423" max="8423" width="6" style="1" customWidth="1"/>
    <col min="8424" max="8429" width="10.5546875" style="1" customWidth="1"/>
    <col min="8430" max="8671" width="8.88671875" style="1"/>
    <col min="8672" max="8672" width="6.109375" style="1" customWidth="1"/>
    <col min="8673" max="8678" width="10.44140625" style="1" customWidth="1"/>
    <col min="8679" max="8679" width="6" style="1" customWidth="1"/>
    <col min="8680" max="8685" width="10.5546875" style="1" customWidth="1"/>
    <col min="8686" max="8927" width="8.88671875" style="1"/>
    <col min="8928" max="8928" width="6.109375" style="1" customWidth="1"/>
    <col min="8929" max="8934" width="10.44140625" style="1" customWidth="1"/>
    <col min="8935" max="8935" width="6" style="1" customWidth="1"/>
    <col min="8936" max="8941" width="10.5546875" style="1" customWidth="1"/>
    <col min="8942" max="9183" width="8.88671875" style="1"/>
    <col min="9184" max="9184" width="6.109375" style="1" customWidth="1"/>
    <col min="9185" max="9190" width="10.44140625" style="1" customWidth="1"/>
    <col min="9191" max="9191" width="6" style="1" customWidth="1"/>
    <col min="9192" max="9197" width="10.5546875" style="1" customWidth="1"/>
    <col min="9198" max="9439" width="8.88671875" style="1"/>
    <col min="9440" max="9440" width="6.109375" style="1" customWidth="1"/>
    <col min="9441" max="9446" width="10.44140625" style="1" customWidth="1"/>
    <col min="9447" max="9447" width="6" style="1" customWidth="1"/>
    <col min="9448" max="9453" width="10.5546875" style="1" customWidth="1"/>
    <col min="9454" max="9695" width="8.88671875" style="1"/>
    <col min="9696" max="9696" width="6.109375" style="1" customWidth="1"/>
    <col min="9697" max="9702" width="10.44140625" style="1" customWidth="1"/>
    <col min="9703" max="9703" width="6" style="1" customWidth="1"/>
    <col min="9704" max="9709" width="10.5546875" style="1" customWidth="1"/>
    <col min="9710" max="9951" width="8.88671875" style="1"/>
    <col min="9952" max="9952" width="6.109375" style="1" customWidth="1"/>
    <col min="9953" max="9958" width="10.44140625" style="1" customWidth="1"/>
    <col min="9959" max="9959" width="6" style="1" customWidth="1"/>
    <col min="9960" max="9965" width="10.5546875" style="1" customWidth="1"/>
    <col min="9966" max="10207" width="8.88671875" style="1"/>
    <col min="10208" max="10208" width="6.109375" style="1" customWidth="1"/>
    <col min="10209" max="10214" width="10.44140625" style="1" customWidth="1"/>
    <col min="10215" max="10215" width="6" style="1" customWidth="1"/>
    <col min="10216" max="10221" width="10.5546875" style="1" customWidth="1"/>
    <col min="10222" max="10463" width="8.88671875" style="1"/>
    <col min="10464" max="10464" width="6.109375" style="1" customWidth="1"/>
    <col min="10465" max="10470" width="10.44140625" style="1" customWidth="1"/>
    <col min="10471" max="10471" width="6" style="1" customWidth="1"/>
    <col min="10472" max="10477" width="10.5546875" style="1" customWidth="1"/>
    <col min="10478" max="10719" width="8.88671875" style="1"/>
    <col min="10720" max="10720" width="6.109375" style="1" customWidth="1"/>
    <col min="10721" max="10726" width="10.44140625" style="1" customWidth="1"/>
    <col min="10727" max="10727" width="6" style="1" customWidth="1"/>
    <col min="10728" max="10733" width="10.5546875" style="1" customWidth="1"/>
    <col min="10734" max="10975" width="8.88671875" style="1"/>
    <col min="10976" max="10976" width="6.109375" style="1" customWidth="1"/>
    <col min="10977" max="10982" width="10.44140625" style="1" customWidth="1"/>
    <col min="10983" max="10983" width="6" style="1" customWidth="1"/>
    <col min="10984" max="10989" width="10.5546875" style="1" customWidth="1"/>
    <col min="10990" max="11231" width="8.88671875" style="1"/>
    <col min="11232" max="11232" width="6.109375" style="1" customWidth="1"/>
    <col min="11233" max="11238" width="10.44140625" style="1" customWidth="1"/>
    <col min="11239" max="11239" width="6" style="1" customWidth="1"/>
    <col min="11240" max="11245" width="10.5546875" style="1" customWidth="1"/>
    <col min="11246" max="11487" width="8.88671875" style="1"/>
    <col min="11488" max="11488" width="6.109375" style="1" customWidth="1"/>
    <col min="11489" max="11494" width="10.44140625" style="1" customWidth="1"/>
    <col min="11495" max="11495" width="6" style="1" customWidth="1"/>
    <col min="11496" max="11501" width="10.5546875" style="1" customWidth="1"/>
    <col min="11502" max="11743" width="8.88671875" style="1"/>
    <col min="11744" max="11744" width="6.109375" style="1" customWidth="1"/>
    <col min="11745" max="11750" width="10.44140625" style="1" customWidth="1"/>
    <col min="11751" max="11751" width="6" style="1" customWidth="1"/>
    <col min="11752" max="11757" width="10.5546875" style="1" customWidth="1"/>
    <col min="11758" max="11999" width="8.88671875" style="1"/>
    <col min="12000" max="12000" width="6.109375" style="1" customWidth="1"/>
    <col min="12001" max="12006" width="10.44140625" style="1" customWidth="1"/>
    <col min="12007" max="12007" width="6" style="1" customWidth="1"/>
    <col min="12008" max="12013" width="10.5546875" style="1" customWidth="1"/>
    <col min="12014" max="12255" width="8.88671875" style="1"/>
    <col min="12256" max="12256" width="6.109375" style="1" customWidth="1"/>
    <col min="12257" max="12262" width="10.44140625" style="1" customWidth="1"/>
    <col min="12263" max="12263" width="6" style="1" customWidth="1"/>
    <col min="12264" max="12269" width="10.5546875" style="1" customWidth="1"/>
    <col min="12270" max="12511" width="8.88671875" style="1"/>
    <col min="12512" max="12512" width="6.109375" style="1" customWidth="1"/>
    <col min="12513" max="12518" width="10.44140625" style="1" customWidth="1"/>
    <col min="12519" max="12519" width="6" style="1" customWidth="1"/>
    <col min="12520" max="12525" width="10.5546875" style="1" customWidth="1"/>
    <col min="12526" max="12767" width="8.88671875" style="1"/>
    <col min="12768" max="12768" width="6.109375" style="1" customWidth="1"/>
    <col min="12769" max="12774" width="10.44140625" style="1" customWidth="1"/>
    <col min="12775" max="12775" width="6" style="1" customWidth="1"/>
    <col min="12776" max="12781" width="10.5546875" style="1" customWidth="1"/>
    <col min="12782" max="13023" width="8.88671875" style="1"/>
    <col min="13024" max="13024" width="6.109375" style="1" customWidth="1"/>
    <col min="13025" max="13030" width="10.44140625" style="1" customWidth="1"/>
    <col min="13031" max="13031" width="6" style="1" customWidth="1"/>
    <col min="13032" max="13037" width="10.5546875" style="1" customWidth="1"/>
    <col min="13038" max="13279" width="8.88671875" style="1"/>
    <col min="13280" max="13280" width="6.109375" style="1" customWidth="1"/>
    <col min="13281" max="13286" width="10.44140625" style="1" customWidth="1"/>
    <col min="13287" max="13287" width="6" style="1" customWidth="1"/>
    <col min="13288" max="13293" width="10.5546875" style="1" customWidth="1"/>
    <col min="13294" max="13535" width="8.88671875" style="1"/>
    <col min="13536" max="13536" width="6.109375" style="1" customWidth="1"/>
    <col min="13537" max="13542" width="10.44140625" style="1" customWidth="1"/>
    <col min="13543" max="13543" width="6" style="1" customWidth="1"/>
    <col min="13544" max="13549" width="10.5546875" style="1" customWidth="1"/>
    <col min="13550" max="13791" width="8.88671875" style="1"/>
    <col min="13792" max="13792" width="6.109375" style="1" customWidth="1"/>
    <col min="13793" max="13798" width="10.44140625" style="1" customWidth="1"/>
    <col min="13799" max="13799" width="6" style="1" customWidth="1"/>
    <col min="13800" max="13805" width="10.5546875" style="1" customWidth="1"/>
    <col min="13806" max="14047" width="8.88671875" style="1"/>
    <col min="14048" max="14048" width="6.109375" style="1" customWidth="1"/>
    <col min="14049" max="14054" width="10.44140625" style="1" customWidth="1"/>
    <col min="14055" max="14055" width="6" style="1" customWidth="1"/>
    <col min="14056" max="14061" width="10.5546875" style="1" customWidth="1"/>
    <col min="14062" max="14303" width="8.88671875" style="1"/>
    <col min="14304" max="14304" width="6.109375" style="1" customWidth="1"/>
    <col min="14305" max="14310" width="10.44140625" style="1" customWidth="1"/>
    <col min="14311" max="14311" width="6" style="1" customWidth="1"/>
    <col min="14312" max="14317" width="10.5546875" style="1" customWidth="1"/>
    <col min="14318" max="14559" width="8.88671875" style="1"/>
    <col min="14560" max="14560" width="6.109375" style="1" customWidth="1"/>
    <col min="14561" max="14566" width="10.44140625" style="1" customWidth="1"/>
    <col min="14567" max="14567" width="6" style="1" customWidth="1"/>
    <col min="14568" max="14573" width="10.5546875" style="1" customWidth="1"/>
    <col min="14574" max="14815" width="8.88671875" style="1"/>
    <col min="14816" max="14816" width="6.109375" style="1" customWidth="1"/>
    <col min="14817" max="14822" width="10.44140625" style="1" customWidth="1"/>
    <col min="14823" max="14823" width="6" style="1" customWidth="1"/>
    <col min="14824" max="14829" width="10.5546875" style="1" customWidth="1"/>
    <col min="14830" max="15071" width="8.88671875" style="1"/>
    <col min="15072" max="15072" width="6.109375" style="1" customWidth="1"/>
    <col min="15073" max="15078" width="10.44140625" style="1" customWidth="1"/>
    <col min="15079" max="15079" width="6" style="1" customWidth="1"/>
    <col min="15080" max="15085" width="10.5546875" style="1" customWidth="1"/>
    <col min="15086" max="15327" width="8.88671875" style="1"/>
    <col min="15328" max="15328" width="6.109375" style="1" customWidth="1"/>
    <col min="15329" max="15334" width="10.44140625" style="1" customWidth="1"/>
    <col min="15335" max="15335" width="6" style="1" customWidth="1"/>
    <col min="15336" max="15341" width="10.5546875" style="1" customWidth="1"/>
    <col min="15342" max="15583" width="8.88671875" style="1"/>
    <col min="15584" max="15584" width="6.109375" style="1" customWidth="1"/>
    <col min="15585" max="15590" width="10.44140625" style="1" customWidth="1"/>
    <col min="15591" max="15591" width="6" style="1" customWidth="1"/>
    <col min="15592" max="15597" width="10.5546875" style="1" customWidth="1"/>
    <col min="15598" max="15839" width="8.88671875" style="1"/>
    <col min="15840" max="15840" width="6.109375" style="1" customWidth="1"/>
    <col min="15841" max="15846" width="10.44140625" style="1" customWidth="1"/>
    <col min="15847" max="15847" width="6" style="1" customWidth="1"/>
    <col min="15848" max="15853" width="10.5546875" style="1" customWidth="1"/>
    <col min="15854" max="16095" width="8.88671875" style="1"/>
    <col min="16096" max="16096" width="6.109375" style="1" customWidth="1"/>
    <col min="16097" max="16102" width="10.44140625" style="1" customWidth="1"/>
    <col min="16103" max="16103" width="6" style="1" customWidth="1"/>
    <col min="16104" max="16109" width="10.5546875" style="1" customWidth="1"/>
    <col min="16110" max="16378" width="8.88671875" style="1"/>
    <col min="16379" max="16384" width="9.109375" style="1" customWidth="1"/>
  </cols>
  <sheetData>
    <row r="1" spans="2:19" x14ac:dyDescent="0.25">
      <c r="B1" s="41" t="s">
        <v>15</v>
      </c>
      <c r="C1" s="42"/>
      <c r="D1" s="42"/>
    </row>
    <row r="2" spans="2:19" x14ac:dyDescent="0.25">
      <c r="B2" s="1" t="s">
        <v>31</v>
      </c>
    </row>
    <row r="3" spans="2:19" ht="15" customHeight="1" x14ac:dyDescent="0.25">
      <c r="B3" s="84" t="s">
        <v>29</v>
      </c>
      <c r="C3" s="85"/>
      <c r="D3" s="85"/>
      <c r="E3" s="85"/>
      <c r="F3" s="85"/>
      <c r="G3" s="85"/>
      <c r="H3" s="85"/>
      <c r="I3" s="85"/>
      <c r="J3" s="85"/>
      <c r="K3" s="85"/>
      <c r="L3" s="85"/>
      <c r="M3" s="86"/>
    </row>
    <row r="4" spans="2:19" ht="12.75" customHeight="1" x14ac:dyDescent="0.25">
      <c r="B4" s="87"/>
      <c r="C4" s="88"/>
      <c r="D4" s="88"/>
      <c r="E4" s="88"/>
      <c r="F4" s="88"/>
      <c r="G4" s="88"/>
      <c r="H4" s="88"/>
      <c r="I4" s="88"/>
      <c r="J4" s="88"/>
      <c r="K4" s="88"/>
      <c r="L4" s="88"/>
      <c r="M4" s="89"/>
    </row>
    <row r="5" spans="2:19" ht="19.5" customHeight="1" x14ac:dyDescent="0.3">
      <c r="B5" s="5"/>
      <c r="C5" s="90" t="s">
        <v>23</v>
      </c>
      <c r="D5" s="90"/>
      <c r="E5" s="90"/>
      <c r="F5" s="30"/>
      <c r="G5" s="29"/>
      <c r="H5" s="90" t="s">
        <v>17</v>
      </c>
      <c r="I5" s="90"/>
      <c r="J5" s="90"/>
      <c r="K5" s="90"/>
      <c r="L5" s="90"/>
      <c r="M5" s="8"/>
    </row>
    <row r="6" spans="2:19" ht="14.4" x14ac:dyDescent="0.3">
      <c r="B6" s="5"/>
      <c r="C6" s="83" t="s">
        <v>16</v>
      </c>
      <c r="D6" s="83"/>
      <c r="E6" s="83"/>
      <c r="F6" s="40" t="s">
        <v>18</v>
      </c>
      <c r="G6" s="29"/>
      <c r="H6" s="83" t="s">
        <v>1</v>
      </c>
      <c r="I6" s="83"/>
      <c r="J6" s="83"/>
      <c r="K6" s="83"/>
      <c r="L6" s="83"/>
      <c r="M6" s="8"/>
      <c r="O6" s="2"/>
    </row>
    <row r="7" spans="2:19" ht="16.5" customHeight="1" x14ac:dyDescent="0.35">
      <c r="B7" s="6"/>
      <c r="C7" s="3" t="s">
        <v>12</v>
      </c>
      <c r="D7" s="3" t="s">
        <v>13</v>
      </c>
      <c r="E7" s="14" t="s">
        <v>14</v>
      </c>
      <c r="F7" s="3" t="s">
        <v>2</v>
      </c>
      <c r="G7" s="29"/>
      <c r="H7" s="15" t="s">
        <v>0</v>
      </c>
      <c r="I7" s="31" t="s">
        <v>19</v>
      </c>
      <c r="J7" s="32" t="s">
        <v>20</v>
      </c>
      <c r="K7" s="34" t="s">
        <v>21</v>
      </c>
      <c r="L7" s="32" t="s">
        <v>22</v>
      </c>
      <c r="M7" s="7"/>
      <c r="O7" s="26"/>
      <c r="R7" s="2"/>
      <c r="S7" s="2"/>
    </row>
    <row r="8" spans="2:19" ht="14.4" x14ac:dyDescent="0.3">
      <c r="B8" s="9">
        <v>1920</v>
      </c>
      <c r="C8" s="35">
        <f>(Argentina!C8+Brazil!C8+Chile!C8+Colombia!C8+Mexico!C8+Venezuela!C8)/6</f>
        <v>0.46509058243460794</v>
      </c>
      <c r="D8" s="35">
        <f>1-C8-E8</f>
        <v>0.37851453405304269</v>
      </c>
      <c r="E8" s="36">
        <f>(Argentina!E8+Brazil!E8+Chile!E8+Colombia!E8+Mexico!E8+Venezuela!E8)/6</f>
        <v>0.15639488351234945</v>
      </c>
      <c r="F8" s="28">
        <f>C8/E8</f>
        <v>2.9738222375918255</v>
      </c>
      <c r="G8" s="29"/>
      <c r="H8" s="11">
        <f>(Argentina!H8+Brazil!H8+Chile!H8+Colombia!H8+Mexico!H8+Venezuela!H8)/6</f>
        <v>52.194348517286763</v>
      </c>
      <c r="I8" s="69">
        <f t="shared" ref="I8:I39" si="0">(C8*H8)/0.1</f>
        <v>242.75099951699815</v>
      </c>
      <c r="J8" s="70">
        <f t="shared" ref="J8:J39" si="1">(D8*H8)/0.5</f>
        <v>39.512639018445839</v>
      </c>
      <c r="K8" s="70">
        <f t="shared" ref="K8:K39" si="2">(E8*H8)/0.4</f>
        <v>20.407322640910078</v>
      </c>
      <c r="L8" s="27">
        <f>I8-K8</f>
        <v>222.34367687608807</v>
      </c>
      <c r="M8" s="10">
        <v>1920</v>
      </c>
      <c r="O8" s="37"/>
      <c r="P8" s="39"/>
      <c r="Q8" s="38"/>
      <c r="S8" s="68"/>
    </row>
    <row r="9" spans="2:19" ht="14.4" x14ac:dyDescent="0.3">
      <c r="B9" s="9">
        <v>1921</v>
      </c>
      <c r="C9" s="35">
        <f>(Argentina!C9+Brazil!C9+Chile!C9+Colombia!C9+Mexico!C9+Venezuela!C9)/6</f>
        <v>0.42974055989620741</v>
      </c>
      <c r="D9" s="35">
        <f t="shared" ref="D9:D72" si="3">1-C9-E9</f>
        <v>0.40623484681253752</v>
      </c>
      <c r="E9" s="36">
        <f>(Argentina!E9+Brazil!E9+Chile!E9+Colombia!E9+Mexico!E9+Venezuela!E9)/6</f>
        <v>0.1640245932912551</v>
      </c>
      <c r="F9" s="28">
        <f t="shared" ref="F9:F72" si="4">C9/E9</f>
        <v>2.6199763783783685</v>
      </c>
      <c r="G9" s="29"/>
      <c r="H9" s="11">
        <f>(Argentina!H9+Brazil!H9+Chile!H9+Colombia!H9+Mexico!H9+Venezuela!H9)/6</f>
        <v>51.892222702412418</v>
      </c>
      <c r="I9" s="69">
        <f t="shared" si="0"/>
        <v>223.00192838393394</v>
      </c>
      <c r="J9" s="70">
        <f t="shared" si="1"/>
        <v>42.160858280553178</v>
      </c>
      <c r="K9" s="70">
        <f t="shared" si="2"/>
        <v>21.279001809356075</v>
      </c>
      <c r="L9" s="27">
        <f t="shared" ref="L9:L72" si="5">I9-K9</f>
        <v>201.72292657457785</v>
      </c>
      <c r="M9" s="10">
        <v>1921</v>
      </c>
      <c r="O9" s="37"/>
      <c r="P9" s="39"/>
      <c r="Q9" s="38"/>
      <c r="S9" s="68"/>
    </row>
    <row r="10" spans="2:19" ht="14.4" x14ac:dyDescent="0.3">
      <c r="B10" s="9">
        <v>1922</v>
      </c>
      <c r="C10" s="35">
        <f>(Argentina!C10+Brazil!C10+Chile!C10+Colombia!C10+Mexico!C10+Venezuela!C10)/6</f>
        <v>0.42525608744846027</v>
      </c>
      <c r="D10" s="35">
        <f t="shared" si="3"/>
        <v>0.40428274338291215</v>
      </c>
      <c r="E10" s="36">
        <f>(Argentina!E10+Brazil!E10+Chile!E10+Colombia!E10+Mexico!E10+Venezuela!E10)/6</f>
        <v>0.17046116916862752</v>
      </c>
      <c r="F10" s="28">
        <f t="shared" si="4"/>
        <v>2.4947387696712244</v>
      </c>
      <c r="G10" s="29"/>
      <c r="H10" s="11">
        <f>(Argentina!H10+Brazil!H10+Chile!H10+Colombia!H10+Mexico!H10+Venezuela!H10)/6</f>
        <v>53.748736316450099</v>
      </c>
      <c r="I10" s="69">
        <f t="shared" si="0"/>
        <v>228.56977311232535</v>
      </c>
      <c r="J10" s="70">
        <f t="shared" si="1"/>
        <v>43.459373142758409</v>
      </c>
      <c r="K10" s="70">
        <f t="shared" si="2"/>
        <v>22.905181084595885</v>
      </c>
      <c r="L10" s="27">
        <f t="shared" si="5"/>
        <v>205.66459202772947</v>
      </c>
      <c r="M10" s="10">
        <v>1922</v>
      </c>
      <c r="O10" s="37"/>
      <c r="P10" s="39"/>
      <c r="Q10" s="38"/>
      <c r="S10" s="68"/>
    </row>
    <row r="11" spans="2:19" ht="14.4" x14ac:dyDescent="0.3">
      <c r="B11" s="9">
        <v>1923</v>
      </c>
      <c r="C11" s="35">
        <f>(Argentina!C11+Brazil!C11+Chile!C11+Colombia!C11+Mexico!C11+Venezuela!C11)/6</f>
        <v>0.4617009162584646</v>
      </c>
      <c r="D11" s="35">
        <f t="shared" si="3"/>
        <v>0.37804401435734386</v>
      </c>
      <c r="E11" s="36">
        <f>(Argentina!E11+Brazil!E11+Chile!E11+Colombia!E11+Mexico!E11+Venezuela!E11)/6</f>
        <v>0.16025506938419148</v>
      </c>
      <c r="F11" s="28">
        <f t="shared" si="4"/>
        <v>2.881037823219148</v>
      </c>
      <c r="G11" s="29"/>
      <c r="H11" s="11">
        <f>(Argentina!H11+Brazil!H11+Chile!H11+Colombia!H11+Mexico!H11+Venezuela!H11)/6</f>
        <v>58.61175545755669</v>
      </c>
      <c r="I11" s="69">
        <f t="shared" si="0"/>
        <v>270.61101198270984</v>
      </c>
      <c r="J11" s="70">
        <f t="shared" si="1"/>
        <v>44.315646643411377</v>
      </c>
      <c r="K11" s="70">
        <f t="shared" si="2"/>
        <v>23.482077343950028</v>
      </c>
      <c r="L11" s="27">
        <f t="shared" si="5"/>
        <v>247.1289346387598</v>
      </c>
      <c r="M11" s="10">
        <v>1923</v>
      </c>
      <c r="O11" s="37"/>
      <c r="P11" s="39"/>
      <c r="Q11" s="38"/>
    </row>
    <row r="12" spans="2:19" ht="14.4" x14ac:dyDescent="0.3">
      <c r="B12" s="9">
        <v>1924</v>
      </c>
      <c r="C12" s="35">
        <f>(Argentina!C12+Brazil!C12+Chile!C12+Colombia!C12+Mexico!C12+Venezuela!C12)/6</f>
        <v>0.45728830463604825</v>
      </c>
      <c r="D12" s="35">
        <f t="shared" si="3"/>
        <v>0.3812152843663611</v>
      </c>
      <c r="E12" s="36">
        <f>(Argentina!E12+Brazil!E12+Chile!E12+Colombia!E12+Mexico!E12+Venezuela!E12)/6</f>
        <v>0.16149641099759057</v>
      </c>
      <c r="F12" s="28">
        <f t="shared" si="4"/>
        <v>2.8315694560102065</v>
      </c>
      <c r="G12" s="29"/>
      <c r="H12" s="11">
        <f>(Argentina!H12+Brazil!H12+Chile!H12+Colombia!H12+Mexico!H12+Venezuela!H12)/6</f>
        <v>61.08408103152567</v>
      </c>
      <c r="I12" s="69">
        <f t="shared" si="0"/>
        <v>279.33035855157368</v>
      </c>
      <c r="J12" s="70">
        <f t="shared" si="1"/>
        <v>46.572370641381802</v>
      </c>
      <c r="K12" s="70">
        <f t="shared" si="2"/>
        <v>24.66214963919349</v>
      </c>
      <c r="L12" s="27">
        <f t="shared" si="5"/>
        <v>254.66820891238018</v>
      </c>
      <c r="M12" s="10">
        <v>1924</v>
      </c>
      <c r="O12" s="37"/>
      <c r="P12" s="39"/>
    </row>
    <row r="13" spans="2:19" ht="14.4" x14ac:dyDescent="0.3">
      <c r="B13" s="9">
        <v>1925</v>
      </c>
      <c r="C13" s="35">
        <f>(Argentina!C13+Brazil!C13+Chile!C13+Colombia!C13+Mexico!C13+Venezuela!C13)/6</f>
        <v>0.46901623993619856</v>
      </c>
      <c r="D13" s="35">
        <f t="shared" si="3"/>
        <v>0.37503319755242703</v>
      </c>
      <c r="E13" s="36">
        <f>(Argentina!E13+Brazil!E13+Chile!E13+Colombia!E13+Mexico!E13+Venezuela!E13)/6</f>
        <v>0.15595056251137443</v>
      </c>
      <c r="F13" s="28">
        <f t="shared" si="4"/>
        <v>3.0074674459862263</v>
      </c>
      <c r="G13" s="29"/>
      <c r="H13" s="11">
        <f>(Argentina!H13+Brazil!H13+Chile!H13+Colombia!H13+Mexico!H13+Venezuela!H13)/6</f>
        <v>61.431041381590582</v>
      </c>
      <c r="I13" s="69">
        <f t="shared" si="0"/>
        <v>288.12156044158627</v>
      </c>
      <c r="J13" s="70">
        <f t="shared" si="1"/>
        <v>46.077359756626763</v>
      </c>
      <c r="K13" s="70">
        <f t="shared" si="2"/>
        <v>23.950513647796427</v>
      </c>
      <c r="L13" s="27">
        <f t="shared" si="5"/>
        <v>264.17104679378986</v>
      </c>
      <c r="M13" s="10">
        <v>1925</v>
      </c>
      <c r="O13" s="37"/>
      <c r="P13" s="39"/>
    </row>
    <row r="14" spans="2:19" ht="14.4" x14ac:dyDescent="0.3">
      <c r="B14" s="9">
        <v>1926</v>
      </c>
      <c r="C14" s="35">
        <f>(Argentina!C14+Brazil!C14+Chile!C14+Colombia!C14+Mexico!C14+Venezuela!C14)/6</f>
        <v>0.45553331033599287</v>
      </c>
      <c r="D14" s="35">
        <f t="shared" si="3"/>
        <v>0.38698090606151281</v>
      </c>
      <c r="E14" s="36">
        <f>(Argentina!E14+Brazil!E14+Chile!E14+Colombia!E14+Mexico!E14+Venezuela!E14)/6</f>
        <v>0.15748578360249429</v>
      </c>
      <c r="F14" s="28">
        <f t="shared" si="4"/>
        <v>2.8925360747849624</v>
      </c>
      <c r="G14" s="29"/>
      <c r="H14" s="11">
        <f>(Argentina!H14+Brazil!H14+Chile!H14+Colombia!H14+Mexico!H14+Venezuela!H14)/6</f>
        <v>62.690649103610525</v>
      </c>
      <c r="I14" s="69">
        <f t="shared" si="0"/>
        <v>285.57678913279847</v>
      </c>
      <c r="J14" s="70">
        <f t="shared" si="1"/>
        <v>48.520168383399131</v>
      </c>
      <c r="K14" s="70">
        <f t="shared" si="2"/>
        <v>24.682214996577773</v>
      </c>
      <c r="L14" s="27">
        <f t="shared" si="5"/>
        <v>260.89457413622068</v>
      </c>
      <c r="M14" s="10">
        <v>1926</v>
      </c>
      <c r="O14" s="37"/>
      <c r="P14" s="39"/>
    </row>
    <row r="15" spans="2:19" ht="14.4" x14ac:dyDescent="0.3">
      <c r="B15" s="9">
        <v>1927</v>
      </c>
      <c r="C15" s="35">
        <f>(Argentina!C15+Brazil!C15+Chile!C15+Colombia!C15+Mexico!C15+Venezuela!C15)/6</f>
        <v>0.43560412278051835</v>
      </c>
      <c r="D15" s="35">
        <f t="shared" si="3"/>
        <v>0.39890245439626493</v>
      </c>
      <c r="E15" s="36">
        <f>(Argentina!E15+Brazil!E15+Chile!E15+Colombia!E15+Mexico!E15+Venezuela!E15)/6</f>
        <v>0.16549342282321675</v>
      </c>
      <c r="F15" s="28">
        <f t="shared" si="4"/>
        <v>2.6321536853210117</v>
      </c>
      <c r="G15" s="29"/>
      <c r="H15" s="11">
        <f>(Argentina!H15+Brazil!H15+Chile!H15+Colombia!H15+Mexico!H15+Venezuela!H15)/6</f>
        <v>63.907992101064586</v>
      </c>
      <c r="I15" s="69">
        <f t="shared" si="0"/>
        <v>278.38584837848532</v>
      </c>
      <c r="J15" s="70">
        <f t="shared" si="1"/>
        <v>50.986109809303549</v>
      </c>
      <c r="K15" s="70">
        <f t="shared" si="2"/>
        <v>26.44088089641069</v>
      </c>
      <c r="L15" s="27">
        <f t="shared" si="5"/>
        <v>251.94496748207462</v>
      </c>
      <c r="M15" s="10">
        <v>1927</v>
      </c>
      <c r="O15" s="37"/>
      <c r="P15" s="39"/>
    </row>
    <row r="16" spans="2:19" ht="14.4" x14ac:dyDescent="0.3">
      <c r="B16" s="9">
        <v>1928</v>
      </c>
      <c r="C16" s="35">
        <f>(Argentina!C16+Brazil!C16+Chile!C16+Colombia!C16+Mexico!C16+Venezuela!C16)/6</f>
        <v>0.46032483493700554</v>
      </c>
      <c r="D16" s="35">
        <f t="shared" si="3"/>
        <v>0.38566002605527561</v>
      </c>
      <c r="E16" s="36">
        <f>(Argentina!E16+Brazil!E16+Chile!E16+Colombia!E16+Mexico!E16+Venezuela!E16)/6</f>
        <v>0.1540151390077189</v>
      </c>
      <c r="F16" s="28">
        <f t="shared" si="4"/>
        <v>2.9888284872692616</v>
      </c>
      <c r="G16" s="29"/>
      <c r="H16" s="11">
        <f>(Argentina!H16+Brazil!H16+Chile!H16+Colombia!H16+Mexico!H16+Venezuela!H16)/6</f>
        <v>69.042562925994602</v>
      </c>
      <c r="I16" s="69">
        <f t="shared" si="0"/>
        <v>317.82006382536281</v>
      </c>
      <c r="J16" s="70">
        <f t="shared" si="1"/>
        <v>53.253913233924166</v>
      </c>
      <c r="K16" s="70">
        <f t="shared" si="2"/>
        <v>26.583999816240595</v>
      </c>
      <c r="L16" s="27">
        <f t="shared" si="5"/>
        <v>291.23606400912223</v>
      </c>
      <c r="M16" s="10">
        <v>1928</v>
      </c>
      <c r="O16" s="37"/>
      <c r="P16" s="39"/>
    </row>
    <row r="17" spans="2:16" ht="14.4" x14ac:dyDescent="0.3">
      <c r="B17" s="9">
        <v>1929</v>
      </c>
      <c r="C17" s="35">
        <f>(Argentina!C17+Brazil!C17+Chile!C17+Colombia!C17+Mexico!C17+Venezuela!C17)/6</f>
        <v>0.4569171499625086</v>
      </c>
      <c r="D17" s="35">
        <f t="shared" si="3"/>
        <v>0.391498357341376</v>
      </c>
      <c r="E17" s="36">
        <f>(Argentina!E17+Brazil!E17+Chile!E17+Colombia!E17+Mexico!E17+Venezuela!E17)/6</f>
        <v>0.15158449269611535</v>
      </c>
      <c r="F17" s="28">
        <f t="shared" si="4"/>
        <v>3.0142737019841475</v>
      </c>
      <c r="G17" s="29"/>
      <c r="H17" s="11">
        <f>(Argentina!H17+Brazil!H17+Chile!H17+Colombia!H17+Mexico!H17+Venezuela!H17)/6</f>
        <v>68.091428980049258</v>
      </c>
      <c r="I17" s="69">
        <f t="shared" si="0"/>
        <v>311.12141666438669</v>
      </c>
      <c r="J17" s="70">
        <f t="shared" si="1"/>
        <v>53.315365189432498</v>
      </c>
      <c r="K17" s="70">
        <f t="shared" si="2"/>
        <v>25.80401179723583</v>
      </c>
      <c r="L17" s="27">
        <f t="shared" si="5"/>
        <v>285.31740486715086</v>
      </c>
      <c r="M17" s="10">
        <v>1929</v>
      </c>
      <c r="O17" s="37"/>
      <c r="P17" s="39"/>
    </row>
    <row r="18" spans="2:16" ht="14.4" x14ac:dyDescent="0.3">
      <c r="B18" s="9">
        <v>1930</v>
      </c>
      <c r="C18" s="35">
        <f>(Argentina!C18+Brazil!C18+Chile!C18+Colombia!C18+Mexico!C18+Venezuela!C18)/6</f>
        <v>0.40722010146207083</v>
      </c>
      <c r="D18" s="35">
        <f t="shared" si="3"/>
        <v>0.42922733056545925</v>
      </c>
      <c r="E18" s="36">
        <f>(Argentina!E18+Brazil!E18+Chile!E18+Colombia!E18+Mexico!E18+Venezuela!E18)/6</f>
        <v>0.16355256797246984</v>
      </c>
      <c r="F18" s="28">
        <f t="shared" si="4"/>
        <v>2.4898422966407754</v>
      </c>
      <c r="G18" s="29"/>
      <c r="H18" s="11">
        <f>(Argentina!H18+Brazil!H18+Chile!H18+Colombia!H18+Mexico!H18+Venezuela!H18)/6</f>
        <v>64.008546366957191</v>
      </c>
      <c r="I18" s="69">
        <f t="shared" si="0"/>
        <v>260.6556674599197</v>
      </c>
      <c r="J18" s="70">
        <f t="shared" si="1"/>
        <v>54.948434980928923</v>
      </c>
      <c r="K18" s="70">
        <f t="shared" si="2"/>
        <v>26.171905326251881</v>
      </c>
      <c r="L18" s="27">
        <f t="shared" si="5"/>
        <v>234.48376213366782</v>
      </c>
      <c r="M18" s="10">
        <v>1930</v>
      </c>
      <c r="O18" s="37"/>
      <c r="P18" s="39"/>
    </row>
    <row r="19" spans="2:16" ht="14.4" x14ac:dyDescent="0.3">
      <c r="B19" s="9">
        <v>1931</v>
      </c>
      <c r="C19" s="35">
        <f>(Argentina!C19+Brazil!C19+Chile!C19+Colombia!C19+Mexico!C19+Venezuela!C19)/6</f>
        <v>0.42718248605534864</v>
      </c>
      <c r="D19" s="35">
        <f t="shared" si="3"/>
        <v>0.41411625581832723</v>
      </c>
      <c r="E19" s="36">
        <f>(Argentina!E19+Brazil!E19+Chile!E19+Colombia!E19+Mexico!E19+Venezuela!E19)/6</f>
        <v>0.15870125812632416</v>
      </c>
      <c r="F19" s="28">
        <f t="shared" si="4"/>
        <v>2.6917397574461375</v>
      </c>
      <c r="G19" s="29"/>
      <c r="H19" s="11">
        <f>(Argentina!H19+Brazil!H19+Chile!H19+Colombia!H19+Mexico!H19+Venezuela!H19)/6</f>
        <v>63.453872820666078</v>
      </c>
      <c r="I19" s="69">
        <f t="shared" si="0"/>
        <v>271.06383141372049</v>
      </c>
      <c r="J19" s="70">
        <f t="shared" si="1"/>
        <v>52.554560459333111</v>
      </c>
      <c r="K19" s="70">
        <f t="shared" si="2"/>
        <v>25.175523624068678</v>
      </c>
      <c r="L19" s="27">
        <f t="shared" si="5"/>
        <v>245.8883077896518</v>
      </c>
      <c r="M19" s="10">
        <v>1931</v>
      </c>
      <c r="O19" s="37"/>
      <c r="P19" s="39"/>
    </row>
    <row r="20" spans="2:16" ht="14.4" x14ac:dyDescent="0.3">
      <c r="B20" s="9">
        <v>1932</v>
      </c>
      <c r="C20" s="35">
        <f>(Argentina!C20+Brazil!C20+Chile!C20+Colombia!C20+Mexico!C20+Venezuela!C20)/6</f>
        <v>0.43975134771620766</v>
      </c>
      <c r="D20" s="35">
        <f t="shared" si="3"/>
        <v>0.40357053459460135</v>
      </c>
      <c r="E20" s="36">
        <f>(Argentina!E20+Brazil!E20+Chile!E20+Colombia!E20+Mexico!E20+Venezuela!E20)/6</f>
        <v>0.15667811768919104</v>
      </c>
      <c r="F20" s="28">
        <f t="shared" si="4"/>
        <v>2.8067183484330651</v>
      </c>
      <c r="G20" s="29"/>
      <c r="H20" s="11">
        <f>(Argentina!H20+Brazil!H20+Chile!H20+Colombia!H20+Mexico!H20+Venezuela!H20)/6</f>
        <v>61.531920220954866</v>
      </c>
      <c r="I20" s="69">
        <f t="shared" si="0"/>
        <v>270.58744844731069</v>
      </c>
      <c r="J20" s="70">
        <f t="shared" si="1"/>
        <v>49.66493987640623</v>
      </c>
      <c r="K20" s="70">
        <f t="shared" si="2"/>
        <v>24.101763595051697</v>
      </c>
      <c r="L20" s="27">
        <f t="shared" si="5"/>
        <v>246.485684852259</v>
      </c>
      <c r="M20" s="10">
        <v>1932</v>
      </c>
      <c r="O20" s="37"/>
      <c r="P20" s="39"/>
    </row>
    <row r="21" spans="2:16" ht="14.4" x14ac:dyDescent="0.3">
      <c r="B21" s="9">
        <v>1933</v>
      </c>
      <c r="C21" s="35">
        <f>(Argentina!C21+Brazil!C21+Chile!C21+Colombia!C21+Mexico!C21+Venezuela!C21)/6</f>
        <v>0.44371321487867316</v>
      </c>
      <c r="D21" s="35">
        <f t="shared" si="3"/>
        <v>0.39701241129396031</v>
      </c>
      <c r="E21" s="36">
        <f>(Argentina!E21+Brazil!E21+Chile!E21+Colombia!E21+Mexico!E21+Venezuela!E21)/6</f>
        <v>0.15927437382736659</v>
      </c>
      <c r="F21" s="28">
        <f t="shared" si="4"/>
        <v>2.7858418414477808</v>
      </c>
      <c r="G21" s="29"/>
      <c r="H21" s="11">
        <f>(Argentina!H21+Brazil!H21+Chile!H21+Colombia!H21+Mexico!H21+Venezuela!H21)/6</f>
        <v>62.76779277178975</v>
      </c>
      <c r="I21" s="69">
        <f t="shared" si="0"/>
        <v>278.50899121609172</v>
      </c>
      <c r="J21" s="70">
        <f t="shared" si="1"/>
        <v>49.839185519855725</v>
      </c>
      <c r="K21" s="70">
        <f t="shared" si="2"/>
        <v>24.993252225631796</v>
      </c>
      <c r="L21" s="27">
        <f t="shared" si="5"/>
        <v>253.51573899045991</v>
      </c>
      <c r="M21" s="10">
        <v>1933</v>
      </c>
      <c r="O21" s="37"/>
      <c r="P21" s="39"/>
    </row>
    <row r="22" spans="2:16" ht="14.4" x14ac:dyDescent="0.3">
      <c r="B22" s="9">
        <v>1934</v>
      </c>
      <c r="C22" s="35">
        <f>(Argentina!C22+Brazil!C22+Chile!C22+Colombia!C22+Mexico!C22+Venezuela!C22)/6</f>
        <v>0.43238572738273823</v>
      </c>
      <c r="D22" s="35">
        <f t="shared" si="3"/>
        <v>0.40900209213044891</v>
      </c>
      <c r="E22" s="36">
        <f>(Argentina!E22+Brazil!E22+Chile!E22+Colombia!E22+Mexico!E22+Venezuela!E22)/6</f>
        <v>0.1586121804868128</v>
      </c>
      <c r="F22" s="28">
        <f t="shared" si="4"/>
        <v>2.7260562590821156</v>
      </c>
      <c r="G22" s="29"/>
      <c r="H22" s="11">
        <f>(Argentina!H22+Brazil!H22+Chile!H22+Colombia!H22+Mexico!H22+Venezuela!H22)/6</f>
        <v>68.339843790409759</v>
      </c>
      <c r="I22" s="69">
        <f t="shared" si="0"/>
        <v>295.49173066539026</v>
      </c>
      <c r="J22" s="70">
        <f t="shared" si="1"/>
        <v>55.902278172291318</v>
      </c>
      <c r="K22" s="70">
        <f t="shared" si="2"/>
        <v>27.098829094312666</v>
      </c>
      <c r="L22" s="27">
        <f t="shared" si="5"/>
        <v>268.39290157107757</v>
      </c>
      <c r="M22" s="10">
        <v>1934</v>
      </c>
      <c r="O22" s="37"/>
      <c r="P22" s="39"/>
    </row>
    <row r="23" spans="2:16" ht="14.4" x14ac:dyDescent="0.3">
      <c r="B23" s="9">
        <v>1935</v>
      </c>
      <c r="C23" s="35">
        <f>(Argentina!C23+Brazil!C23+Chile!C23+Colombia!C23+Mexico!C23+Venezuela!C23)/6</f>
        <v>0.41835001666233396</v>
      </c>
      <c r="D23" s="35">
        <f t="shared" si="3"/>
        <v>0.41306202374541023</v>
      </c>
      <c r="E23" s="36">
        <f>(Argentina!E23+Brazil!E23+Chile!E23+Colombia!E23+Mexico!E23+Venezuela!E23)/6</f>
        <v>0.16858795959225581</v>
      </c>
      <c r="F23" s="28">
        <f t="shared" si="4"/>
        <v>2.4814940383295978</v>
      </c>
      <c r="G23" s="29"/>
      <c r="H23" s="11">
        <f>(Argentina!H23+Brazil!H23+Chile!H23+Colombia!H23+Mexico!H23+Venezuela!H23)/6</f>
        <v>70.907222643107715</v>
      </c>
      <c r="I23" s="69">
        <f t="shared" si="0"/>
        <v>296.64037774223931</v>
      </c>
      <c r="J23" s="70">
        <f t="shared" si="1"/>
        <v>58.578161766256898</v>
      </c>
      <c r="K23" s="70">
        <f t="shared" si="2"/>
        <v>29.885259964388322</v>
      </c>
      <c r="L23" s="27">
        <f t="shared" si="5"/>
        <v>266.75511777785101</v>
      </c>
      <c r="M23" s="10">
        <v>1935</v>
      </c>
      <c r="O23" s="37"/>
      <c r="P23" s="39"/>
    </row>
    <row r="24" spans="2:16" ht="14.4" x14ac:dyDescent="0.3">
      <c r="B24" s="9">
        <v>1936</v>
      </c>
      <c r="C24" s="35">
        <f>(Argentina!C24+Brazil!C24+Chile!C24+Colombia!C24+Mexico!C24+Venezuela!C24)/6</f>
        <v>0.43566811586908227</v>
      </c>
      <c r="D24" s="35">
        <f t="shared" si="3"/>
        <v>0.40010665981717713</v>
      </c>
      <c r="E24" s="36">
        <f>(Argentina!E24+Brazil!E24+Chile!E24+Colombia!E24+Mexico!E24+Venezuela!E24)/6</f>
        <v>0.16422522431374059</v>
      </c>
      <c r="F24" s="28">
        <f t="shared" si="4"/>
        <v>2.6528696653613295</v>
      </c>
      <c r="G24" s="29"/>
      <c r="H24" s="11">
        <f>(Argentina!H24+Brazil!H24+Chile!H24+Colombia!H24+Mexico!H24+Venezuela!H24)/6</f>
        <v>73.515758648703198</v>
      </c>
      <c r="I24" s="69">
        <f t="shared" si="0"/>
        <v>320.28472057166709</v>
      </c>
      <c r="J24" s="70">
        <f t="shared" si="1"/>
        <v>58.828289273716777</v>
      </c>
      <c r="K24" s="70">
        <f t="shared" si="2"/>
        <v>30.182854886695242</v>
      </c>
      <c r="L24" s="27">
        <f t="shared" si="5"/>
        <v>290.10186568497187</v>
      </c>
      <c r="M24" s="10">
        <v>1936</v>
      </c>
      <c r="O24" s="37"/>
      <c r="P24" s="39"/>
    </row>
    <row r="25" spans="2:16" ht="14.4" x14ac:dyDescent="0.3">
      <c r="B25" s="9">
        <v>1937</v>
      </c>
      <c r="C25" s="35">
        <f>(Argentina!C25+Brazil!C25+Chile!C25+Colombia!C25+Mexico!C25+Venezuela!C25)/6</f>
        <v>0.45447261837920561</v>
      </c>
      <c r="D25" s="35">
        <f t="shared" si="3"/>
        <v>0.38699508219129086</v>
      </c>
      <c r="E25" s="36">
        <f>(Argentina!E25+Brazil!E25+Chile!E25+Colombia!E25+Mexico!E25+Venezuela!E25)/6</f>
        <v>0.1585322994295035</v>
      </c>
      <c r="F25" s="28">
        <f t="shared" si="4"/>
        <v>2.866750939806443</v>
      </c>
      <c r="G25" s="29"/>
      <c r="H25" s="11">
        <f>(Argentina!H25+Brazil!H25+Chile!H25+Colombia!H25+Mexico!H25+Venezuela!H25)/6</f>
        <v>77.445313743786627</v>
      </c>
      <c r="I25" s="69">
        <f t="shared" si="0"/>
        <v>351.96774518337787</v>
      </c>
      <c r="J25" s="70">
        <f t="shared" si="1"/>
        <v>59.941911115214026</v>
      </c>
      <c r="K25" s="70">
        <f t="shared" si="2"/>
        <v>30.693959169604561</v>
      </c>
      <c r="L25" s="27">
        <f t="shared" si="5"/>
        <v>321.2737860137733</v>
      </c>
      <c r="M25" s="10">
        <v>1937</v>
      </c>
      <c r="O25" s="37"/>
      <c r="P25" s="39"/>
    </row>
    <row r="26" spans="2:16" ht="14.4" x14ac:dyDescent="0.3">
      <c r="B26" s="9">
        <v>1938</v>
      </c>
      <c r="C26" s="35">
        <f>(Argentina!C26+Brazil!C26+Chile!C26+Colombia!C26+Mexico!C26+Venezuela!C26)/6</f>
        <v>0.42785996274158217</v>
      </c>
      <c r="D26" s="35">
        <f t="shared" si="3"/>
        <v>0.40987274734915302</v>
      </c>
      <c r="E26" s="36">
        <f>(Argentina!E26+Brazil!E26+Chile!E26+Colombia!E26+Mexico!E26+Venezuela!E26)/6</f>
        <v>0.16226728990926476</v>
      </c>
      <c r="F26" s="28">
        <f t="shared" si="4"/>
        <v>2.6367603907160171</v>
      </c>
      <c r="G26" s="29"/>
      <c r="H26" s="11">
        <f>(Argentina!H26+Brazil!H26+Chile!H26+Colombia!H26+Mexico!H26+Venezuela!H26)/6</f>
        <v>76.924180099395741</v>
      </c>
      <c r="I26" s="69">
        <f t="shared" si="0"/>
        <v>329.12776831254217</v>
      </c>
      <c r="J26" s="70">
        <f t="shared" si="1"/>
        <v>63.058250069840753</v>
      </c>
      <c r="K26" s="70">
        <f t="shared" si="2"/>
        <v>31.205695583052854</v>
      </c>
      <c r="L26" s="27">
        <f t="shared" si="5"/>
        <v>297.92207272948934</v>
      </c>
      <c r="M26" s="10">
        <v>1938</v>
      </c>
      <c r="O26" s="37"/>
      <c r="P26" s="39"/>
    </row>
    <row r="27" spans="2:16" ht="14.4" x14ac:dyDescent="0.3">
      <c r="B27" s="9">
        <v>1939</v>
      </c>
      <c r="C27" s="35">
        <f>(Argentina!C27+Brazil!C27+Chile!C27+Colombia!C27+Mexico!C27+Venezuela!C27)/6</f>
        <v>0.44956727122979595</v>
      </c>
      <c r="D27" s="35">
        <f t="shared" si="3"/>
        <v>0.39400878240929771</v>
      </c>
      <c r="E27" s="36">
        <f>(Argentina!E27+Brazil!E27+Chile!E27+Colombia!E27+Mexico!E27+Venezuela!E27)/6</f>
        <v>0.15642394636090629</v>
      </c>
      <c r="F27" s="28">
        <f t="shared" si="4"/>
        <v>2.8740310015740178</v>
      </c>
      <c r="G27" s="29"/>
      <c r="H27" s="11">
        <f>(Argentina!H27+Brazil!H27+Chile!H27+Colombia!H27+Mexico!H27+Venezuela!H27)/6</f>
        <v>78.416779810501325</v>
      </c>
      <c r="I27" s="69">
        <f t="shared" si="0"/>
        <v>352.53617718034837</v>
      </c>
      <c r="J27" s="70">
        <f t="shared" si="1"/>
        <v>61.793799867187253</v>
      </c>
      <c r="K27" s="70">
        <f t="shared" si="2"/>
        <v>30.665655397182142</v>
      </c>
      <c r="L27" s="27">
        <f t="shared" si="5"/>
        <v>321.87052178316623</v>
      </c>
      <c r="M27" s="10">
        <v>1939</v>
      </c>
      <c r="O27" s="37"/>
      <c r="P27" s="39"/>
    </row>
    <row r="28" spans="2:16" ht="14.4" x14ac:dyDescent="0.3">
      <c r="B28" s="9">
        <v>1940</v>
      </c>
      <c r="C28" s="35">
        <f>(Argentina!C28+Brazil!C28+Chile!C28+Colombia!C28+Mexico!C28+Venezuela!C28)/6</f>
        <v>0.4222038165383542</v>
      </c>
      <c r="D28" s="35">
        <f t="shared" si="3"/>
        <v>0.41487530483408264</v>
      </c>
      <c r="E28" s="36">
        <f>(Argentina!E28+Brazil!E28+Chile!E28+Colombia!E28+Mexico!E28+Venezuela!E28)/6</f>
        <v>0.16292087862756321</v>
      </c>
      <c r="F28" s="28">
        <f t="shared" si="4"/>
        <v>2.591465379360685</v>
      </c>
      <c r="G28" s="29"/>
      <c r="H28" s="11">
        <f>(Argentina!H28+Brazil!H28+Chile!H28+Colombia!H28+Mexico!H28+Venezuela!H28)/6</f>
        <v>78.295536019168097</v>
      </c>
      <c r="I28" s="69">
        <f t="shared" si="0"/>
        <v>330.56674125208946</v>
      </c>
      <c r="J28" s="70">
        <f t="shared" si="1"/>
        <v>64.965768746200524</v>
      </c>
      <c r="K28" s="70">
        <f t="shared" si="2"/>
        <v>31.889943802147222</v>
      </c>
      <c r="L28" s="27">
        <f t="shared" si="5"/>
        <v>298.67679744994223</v>
      </c>
      <c r="M28" s="10">
        <v>1940</v>
      </c>
      <c r="O28" s="37"/>
      <c r="P28" s="39"/>
    </row>
    <row r="29" spans="2:16" ht="14.4" x14ac:dyDescent="0.3">
      <c r="B29" s="9">
        <v>1941</v>
      </c>
      <c r="C29" s="35">
        <f>(Argentina!C29+Brazil!C29+Chile!C29+Colombia!C29+Mexico!C29+Venezuela!C29)/6</f>
        <v>0.44605408513248396</v>
      </c>
      <c r="D29" s="35">
        <f t="shared" si="3"/>
        <v>0.40066625143865747</v>
      </c>
      <c r="E29" s="36">
        <f>(Argentina!E29+Brazil!E29+Chile!E29+Colombia!E29+Mexico!E29+Venezuela!E29)/6</f>
        <v>0.15327966342885863</v>
      </c>
      <c r="F29" s="28">
        <f t="shared" si="4"/>
        <v>2.9100669661863532</v>
      </c>
      <c r="G29" s="29"/>
      <c r="H29" s="11">
        <f>(Argentina!H29+Brazil!H29+Chile!H29+Colombia!H29+Mexico!H29+Venezuela!H29)/6</f>
        <v>80.855483855192745</v>
      </c>
      <c r="I29" s="69">
        <f t="shared" si="0"/>
        <v>360.65918878972326</v>
      </c>
      <c r="J29" s="70">
        <f t="shared" si="1"/>
        <v>64.792127249037932</v>
      </c>
      <c r="K29" s="70">
        <f t="shared" si="2"/>
        <v>30.983753379253638</v>
      </c>
      <c r="L29" s="27">
        <f t="shared" si="5"/>
        <v>329.67543541046962</v>
      </c>
      <c r="M29" s="10">
        <v>1941</v>
      </c>
      <c r="O29" s="37"/>
      <c r="P29" s="39"/>
    </row>
    <row r="30" spans="2:16" ht="14.4" x14ac:dyDescent="0.3">
      <c r="B30" s="9">
        <v>1942</v>
      </c>
      <c r="C30" s="35">
        <f>(Argentina!C30+Brazil!C30+Chile!C30+Colombia!C30+Mexico!C30+Venezuela!C30)/6</f>
        <v>0.47409606430566625</v>
      </c>
      <c r="D30" s="35">
        <f t="shared" si="3"/>
        <v>0.38219549721419555</v>
      </c>
      <c r="E30" s="36">
        <f>(Argentina!E30+Brazil!E30+Chile!E30+Colombia!E30+Mexico!E30+Venezuela!E30)/6</f>
        <v>0.14370843848013826</v>
      </c>
      <c r="F30" s="28">
        <f t="shared" si="4"/>
        <v>3.2990134004635392</v>
      </c>
      <c r="G30" s="29"/>
      <c r="H30" s="11">
        <f>(Argentina!H30+Brazil!H30+Chile!H30+Colombia!H30+Mexico!H30+Venezuela!H30)/6</f>
        <v>81.221592384948053</v>
      </c>
      <c r="I30" s="69">
        <f t="shared" si="0"/>
        <v>385.06837286342943</v>
      </c>
      <c r="J30" s="70">
        <f t="shared" si="1"/>
        <v>62.085053772187877</v>
      </c>
      <c r="K30" s="70">
        <f t="shared" si="2"/>
        <v>29.180570531277933</v>
      </c>
      <c r="L30" s="27">
        <f t="shared" si="5"/>
        <v>355.88780233215152</v>
      </c>
      <c r="M30" s="10">
        <v>1942</v>
      </c>
      <c r="O30" s="37"/>
      <c r="P30" s="39"/>
    </row>
    <row r="31" spans="2:16" ht="14.4" x14ac:dyDescent="0.3">
      <c r="B31" s="9">
        <v>1943</v>
      </c>
      <c r="C31" s="35">
        <f>(Argentina!C31+Brazil!C31+Chile!C31+Colombia!C31+Mexico!C31+Venezuela!C31)/6</f>
        <v>0.46101600772799028</v>
      </c>
      <c r="D31" s="35">
        <f t="shared" si="3"/>
        <v>0.39635838561933512</v>
      </c>
      <c r="E31" s="36">
        <f>(Argentina!E31+Brazil!E31+Chile!E31+Colombia!E31+Mexico!E31+Venezuela!E31)/6</f>
        <v>0.14262560665267457</v>
      </c>
      <c r="F31" s="28">
        <f t="shared" si="4"/>
        <v>3.2323508979048059</v>
      </c>
      <c r="G31" s="29"/>
      <c r="H31" s="11">
        <f>(Argentina!H31+Brazil!H31+Chile!H31+Colombia!H31+Mexico!H31+Venezuela!H31)/6</f>
        <v>79.482500486338381</v>
      </c>
      <c r="I31" s="69">
        <f t="shared" si="0"/>
        <v>366.42705058449764</v>
      </c>
      <c r="J31" s="70">
        <f t="shared" si="1"/>
        <v>63.007111155506202</v>
      </c>
      <c r="K31" s="70">
        <f t="shared" si="2"/>
        <v>28.340599625338783</v>
      </c>
      <c r="L31" s="27">
        <f t="shared" si="5"/>
        <v>338.08645095915887</v>
      </c>
      <c r="M31" s="10">
        <v>1943</v>
      </c>
      <c r="O31" s="37"/>
      <c r="P31" s="39"/>
    </row>
    <row r="32" spans="2:16" ht="14.4" x14ac:dyDescent="0.3">
      <c r="B32" s="9">
        <v>1944</v>
      </c>
      <c r="C32" s="35">
        <f>(Argentina!C32+Brazil!C32+Chile!C32+Colombia!C32+Mexico!C32+Venezuela!C32)/6</f>
        <v>0.46061372677801954</v>
      </c>
      <c r="D32" s="35">
        <f t="shared" si="3"/>
        <v>0.39958562192171221</v>
      </c>
      <c r="E32" s="36">
        <f>(Argentina!E32+Brazil!E32+Chile!E32+Colombia!E32+Mexico!E32+Venezuela!E32)/6</f>
        <v>0.13980065130026828</v>
      </c>
      <c r="F32" s="28">
        <f t="shared" si="4"/>
        <v>3.2947895628089654</v>
      </c>
      <c r="G32" s="29"/>
      <c r="H32" s="11">
        <f>(Argentina!H32+Brazil!H32+Chile!H32+Colombia!H32+Mexico!H32+Venezuela!H32)/6</f>
        <v>82.961862590929229</v>
      </c>
      <c r="I32" s="69">
        <f t="shared" si="0"/>
        <v>382.13372708453875</v>
      </c>
      <c r="J32" s="70">
        <f t="shared" si="1"/>
        <v>66.300734918360178</v>
      </c>
      <c r="K32" s="70">
        <f t="shared" si="2"/>
        <v>28.995306058238171</v>
      </c>
      <c r="L32" s="27">
        <f t="shared" si="5"/>
        <v>353.13842102630059</v>
      </c>
      <c r="M32" s="10">
        <v>1944</v>
      </c>
      <c r="O32" s="37"/>
      <c r="P32" s="39"/>
    </row>
    <row r="33" spans="2:16" ht="14.4" x14ac:dyDescent="0.3">
      <c r="B33" s="9">
        <v>1945</v>
      </c>
      <c r="C33" s="35">
        <f>(Argentina!C33+Brazil!C33+Chile!C33+Colombia!C33+Mexico!C33+Venezuela!C33)/6</f>
        <v>0.45665433306424746</v>
      </c>
      <c r="D33" s="35">
        <f t="shared" si="3"/>
        <v>0.40029845855514468</v>
      </c>
      <c r="E33" s="36">
        <f>(Argentina!E33+Brazil!E33+Chile!E33+Colombia!E33+Mexico!E33+Venezuela!E33)/6</f>
        <v>0.14304720838060792</v>
      </c>
      <c r="F33" s="28">
        <f t="shared" si="4"/>
        <v>3.1923330642651915</v>
      </c>
      <c r="G33" s="29"/>
      <c r="H33" s="11">
        <f>(Argentina!H33+Brazil!H33+Chile!H33+Colombia!H33+Mexico!H33+Venezuela!H33)/6</f>
        <v>86.8147326461783</v>
      </c>
      <c r="I33" s="69">
        <f t="shared" si="0"/>
        <v>396.44323836691501</v>
      </c>
      <c r="J33" s="70">
        <f t="shared" si="1"/>
        <v>69.503607316284345</v>
      </c>
      <c r="K33" s="70">
        <f t="shared" si="2"/>
        <v>31.046512878361579</v>
      </c>
      <c r="L33" s="27">
        <f t="shared" si="5"/>
        <v>365.39672548855344</v>
      </c>
      <c r="M33" s="10">
        <v>1945</v>
      </c>
      <c r="O33" s="37"/>
      <c r="P33" s="39"/>
    </row>
    <row r="34" spans="2:16" ht="14.4" x14ac:dyDescent="0.3">
      <c r="B34" s="9">
        <v>1946</v>
      </c>
      <c r="C34" s="35">
        <f>(Argentina!C34+Brazil!C34+Chile!C34+Colombia!C34+Mexico!C34+Venezuela!C34)/6</f>
        <v>0.47672480212209806</v>
      </c>
      <c r="D34" s="35">
        <f t="shared" si="3"/>
        <v>0.38770666318525204</v>
      </c>
      <c r="E34" s="36">
        <f>(Argentina!E34+Brazil!E34+Chile!E34+Colombia!E34+Mexico!E34+Venezuela!E34)/6</f>
        <v>0.13556853469264998</v>
      </c>
      <c r="F34" s="28">
        <f t="shared" si="4"/>
        <v>3.5164856152121873</v>
      </c>
      <c r="G34" s="29"/>
      <c r="H34" s="11">
        <f>(Argentina!H34+Brazil!H34+Chile!H34+Colombia!H34+Mexico!H34+Venezuela!H34)/6</f>
        <v>90.333041689342522</v>
      </c>
      <c r="I34" s="69">
        <f t="shared" si="0"/>
        <v>430.64001424439044</v>
      </c>
      <c r="J34" s="70">
        <f t="shared" si="1"/>
        <v>70.045444337498509</v>
      </c>
      <c r="K34" s="70">
        <f t="shared" si="2"/>
        <v>30.61579524038557</v>
      </c>
      <c r="L34" s="27">
        <f t="shared" si="5"/>
        <v>400.02421900400486</v>
      </c>
      <c r="M34" s="10">
        <v>1946</v>
      </c>
      <c r="O34" s="37"/>
      <c r="P34" s="39"/>
    </row>
    <row r="35" spans="2:16" ht="14.4" x14ac:dyDescent="0.3">
      <c r="B35" s="9">
        <v>1947</v>
      </c>
      <c r="C35" s="35">
        <f>(Argentina!C35+Brazil!C35+Chile!C35+Colombia!C35+Mexico!C35+Venezuela!C35)/6</f>
        <v>0.47789450307687192</v>
      </c>
      <c r="D35" s="35">
        <f t="shared" si="3"/>
        <v>0.38221653976556413</v>
      </c>
      <c r="E35" s="36">
        <f>(Argentina!E35+Brazil!E35+Chile!E35+Colombia!E35+Mexico!E35+Venezuela!E35)/6</f>
        <v>0.13988895715756386</v>
      </c>
      <c r="F35" s="28">
        <f t="shared" si="4"/>
        <v>3.4162418019786629</v>
      </c>
      <c r="G35" s="29"/>
      <c r="H35" s="11">
        <f>(Argentina!H35+Brazil!H35+Chile!H35+Colombia!H35+Mexico!H35+Venezuela!H35)/6</f>
        <v>92.828872317242542</v>
      </c>
      <c r="I35" s="69">
        <f t="shared" si="0"/>
        <v>443.62407807235013</v>
      </c>
      <c r="J35" s="70">
        <f t="shared" si="1"/>
        <v>70.961460734871622</v>
      </c>
      <c r="K35" s="70">
        <f t="shared" si="2"/>
        <v>32.464335356429267</v>
      </c>
      <c r="L35" s="27">
        <f t="shared" si="5"/>
        <v>411.15974271592086</v>
      </c>
      <c r="M35" s="10">
        <v>1947</v>
      </c>
      <c r="O35" s="37"/>
      <c r="P35" s="39"/>
    </row>
    <row r="36" spans="2:16" ht="14.4" x14ac:dyDescent="0.3">
      <c r="B36" s="9">
        <v>1948</v>
      </c>
      <c r="C36" s="35">
        <f>(Argentina!C36+Brazil!C36+Chile!C36+Colombia!C36+Mexico!C36+Venezuela!C36)/6</f>
        <v>0.48446896472735196</v>
      </c>
      <c r="D36" s="35">
        <f t="shared" si="3"/>
        <v>0.37608901734107925</v>
      </c>
      <c r="E36" s="36">
        <f>(Argentina!E36+Brazil!E36+Chile!E36+Colombia!E36+Mexico!E36+Venezuela!E36)/6</f>
        <v>0.13944201793156885</v>
      </c>
      <c r="F36" s="28">
        <f t="shared" si="4"/>
        <v>3.4743398863110619</v>
      </c>
      <c r="G36" s="29"/>
      <c r="H36" s="11">
        <f>(Argentina!H36+Brazil!H36+Chile!H36+Colombia!H36+Mexico!H36+Venezuela!H36)/6</f>
        <v>97.491306037292418</v>
      </c>
      <c r="I36" s="69">
        <f t="shared" si="0"/>
        <v>472.31512105804495</v>
      </c>
      <c r="J36" s="70">
        <f t="shared" si="1"/>
        <v>73.33081897372746</v>
      </c>
      <c r="K36" s="70">
        <f t="shared" si="2"/>
        <v>33.985961111560492</v>
      </c>
      <c r="L36" s="27">
        <f t="shared" si="5"/>
        <v>438.32915994648448</v>
      </c>
      <c r="M36" s="10">
        <v>1948</v>
      </c>
      <c r="O36" s="37"/>
      <c r="P36" s="39"/>
    </row>
    <row r="37" spans="2:16" ht="14.4" x14ac:dyDescent="0.3">
      <c r="B37" s="9">
        <v>1949</v>
      </c>
      <c r="C37" s="35">
        <f>(Argentina!C37+Brazil!C37+Chile!C37+Colombia!C37+Mexico!C37+Venezuela!C37)/6</f>
        <v>0.48094843427561002</v>
      </c>
      <c r="D37" s="35">
        <f t="shared" si="3"/>
        <v>0.38053457308600824</v>
      </c>
      <c r="E37" s="36">
        <f>(Argentina!E37+Brazil!E37+Chile!E37+Colombia!E37+Mexico!E37+Venezuela!E37)/6</f>
        <v>0.13851699263838166</v>
      </c>
      <c r="F37" s="28">
        <f t="shared" si="4"/>
        <v>3.4721258750628121</v>
      </c>
      <c r="G37" s="29"/>
      <c r="H37" s="11">
        <f>(Argentina!H37+Brazil!H37+Chile!H37+Colombia!H37+Mexico!H37+Venezuela!H37)/6</f>
        <v>97.344792752081617</v>
      </c>
      <c r="I37" s="69">
        <f t="shared" si="0"/>
        <v>468.17825658997407</v>
      </c>
      <c r="J37" s="70">
        <f t="shared" si="1"/>
        <v>74.086118304118656</v>
      </c>
      <c r="K37" s="70">
        <f t="shared" si="2"/>
        <v>33.709769852562189</v>
      </c>
      <c r="L37" s="27">
        <f t="shared" si="5"/>
        <v>434.46848673741187</v>
      </c>
      <c r="M37" s="10">
        <v>1949</v>
      </c>
      <c r="O37" s="37"/>
      <c r="P37" s="39"/>
    </row>
    <row r="38" spans="2:16" ht="14.4" x14ac:dyDescent="0.3">
      <c r="B38" s="9">
        <v>1950</v>
      </c>
      <c r="C38" s="35">
        <f>(Argentina!C38+Brazil!C38+Chile!C38+Colombia!C38+Mexico!C38+Venezuela!C38)/6</f>
        <v>0.48684433635863522</v>
      </c>
      <c r="D38" s="35">
        <f t="shared" si="3"/>
        <v>0.37262384622297662</v>
      </c>
      <c r="E38" s="36">
        <f>(Argentina!E38+Brazil!E38+Chile!E38+Colombia!E38+Mexico!E38+Venezuela!E38)/6</f>
        <v>0.14053181741838819</v>
      </c>
      <c r="F38" s="28">
        <f t="shared" si="4"/>
        <v>3.4642997244475473</v>
      </c>
      <c r="G38" s="29"/>
      <c r="H38" s="11">
        <f>(Argentina!H38+Brazil!H38+Chile!H38+Colombia!H38+Mexico!H38+Venezuela!H38)/6</f>
        <v>96.239146830760106</v>
      </c>
      <c r="I38" s="69">
        <f t="shared" si="0"/>
        <v>468.53483570542653</v>
      </c>
      <c r="J38" s="70">
        <f t="shared" si="1"/>
        <v>71.722002098591247</v>
      </c>
      <c r="K38" s="70">
        <f t="shared" si="2"/>
        <v>33.81165552730458</v>
      </c>
      <c r="L38" s="27">
        <f t="shared" si="5"/>
        <v>434.72318017812194</v>
      </c>
      <c r="M38" s="10">
        <v>1950</v>
      </c>
      <c r="O38" s="37"/>
      <c r="P38" s="39"/>
    </row>
    <row r="39" spans="2:16" ht="14.4" x14ac:dyDescent="0.3">
      <c r="B39" s="9">
        <v>1951</v>
      </c>
      <c r="C39" s="35">
        <f>(Argentina!C39+Brazil!C39+Chile!C39+Colombia!C39+Mexico!C39+Venezuela!C39)/6</f>
        <v>0.48369179774540633</v>
      </c>
      <c r="D39" s="35">
        <f t="shared" si="3"/>
        <v>0.37681156281344896</v>
      </c>
      <c r="E39" s="36">
        <f>(Argentina!E39+Brazil!E39+Chile!E39+Colombia!E39+Mexico!E39+Venezuela!E39)/6</f>
        <v>0.13949663944114474</v>
      </c>
      <c r="F39" s="28">
        <f t="shared" si="4"/>
        <v>3.4674082449812818</v>
      </c>
      <c r="G39" s="33"/>
      <c r="H39" s="11">
        <f>(Argentina!H39+Brazil!H39+Chile!H39+Colombia!H39+Mexico!H39+Venezuela!H39)/6</f>
        <v>97.078050284287386</v>
      </c>
      <c r="I39" s="69">
        <f t="shared" si="0"/>
        <v>469.55856663625923</v>
      </c>
      <c r="J39" s="70">
        <f t="shared" si="1"/>
        <v>73.160263685009824</v>
      </c>
      <c r="K39" s="70">
        <f t="shared" si="2"/>
        <v>33.855154445391392</v>
      </c>
      <c r="L39" s="27">
        <f t="shared" si="5"/>
        <v>435.70341219086782</v>
      </c>
      <c r="M39" s="10">
        <v>1951</v>
      </c>
      <c r="O39" s="37"/>
      <c r="P39" s="39"/>
    </row>
    <row r="40" spans="2:16" ht="14.4" x14ac:dyDescent="0.3">
      <c r="B40" s="9">
        <v>1952</v>
      </c>
      <c r="C40" s="35">
        <f>(Argentina!C40+Brazil!C40+Chile!C40+Colombia!C40+Mexico!C40+Venezuela!C40)/6</f>
        <v>0.46532420664277852</v>
      </c>
      <c r="D40" s="35">
        <f t="shared" si="3"/>
        <v>0.39033640612619991</v>
      </c>
      <c r="E40" s="36">
        <f>(Argentina!E40+Brazil!E40+Chile!E40+Colombia!E40+Mexico!E40+Venezuela!E40)/6</f>
        <v>0.14433938723102155</v>
      </c>
      <c r="F40" s="28">
        <f t="shared" si="4"/>
        <v>3.2238200228604725</v>
      </c>
      <c r="G40" s="33"/>
      <c r="H40" s="11">
        <f>(Argentina!H40+Brazil!H40+Chile!H40+Colombia!H40+Mexico!H40+Venezuela!H40)/6</f>
        <v>94.920894812958849</v>
      </c>
      <c r="I40" s="69">
        <f t="shared" ref="I40:I71" si="6">(C40*H40)/0.1</f>
        <v>441.68990072662706</v>
      </c>
      <c r="J40" s="70">
        <f t="shared" ref="J40:J71" si="7">(D40*H40)/0.5</f>
        <v>74.102161895146821</v>
      </c>
      <c r="K40" s="70">
        <f t="shared" ref="K40:K71" si="8">(E40*H40)/0.4</f>
        <v>34.252059481806825</v>
      </c>
      <c r="L40" s="27">
        <f t="shared" si="5"/>
        <v>407.43784124482022</v>
      </c>
      <c r="M40" s="10">
        <v>1952</v>
      </c>
      <c r="O40" s="37"/>
      <c r="P40" s="39"/>
    </row>
    <row r="41" spans="2:16" ht="14.4" x14ac:dyDescent="0.3">
      <c r="B41" s="9">
        <v>1953</v>
      </c>
      <c r="C41" s="35">
        <f>(Argentina!C41+Brazil!C41+Chile!C41+Colombia!C41+Mexico!C41+Venezuela!C41)/6</f>
        <v>0.48019032669342271</v>
      </c>
      <c r="D41" s="35">
        <f t="shared" si="3"/>
        <v>0.37864077188771339</v>
      </c>
      <c r="E41" s="36">
        <f>(Argentina!E41+Brazil!E41+Chile!E41+Colombia!E41+Mexico!E41+Venezuela!E41)/6</f>
        <v>0.14116890141886398</v>
      </c>
      <c r="F41" s="28">
        <f t="shared" si="4"/>
        <v>3.4015305202995387</v>
      </c>
      <c r="G41" s="33"/>
      <c r="H41" s="11">
        <f>(Argentina!H41+Brazil!H41+Chile!H41+Colombia!H41+Mexico!H41+Venezuela!H41)/6</f>
        <v>98.787212300661693</v>
      </c>
      <c r="I41" s="69">
        <f t="shared" si="6"/>
        <v>474.36663747787242</v>
      </c>
      <c r="J41" s="70">
        <f t="shared" si="7"/>
        <v>74.809732636315914</v>
      </c>
      <c r="K41" s="70">
        <f t="shared" si="8"/>
        <v>34.864205586791243</v>
      </c>
      <c r="L41" s="27">
        <f t="shared" si="5"/>
        <v>439.50243189108119</v>
      </c>
      <c r="M41" s="10">
        <v>1953</v>
      </c>
      <c r="O41" s="37"/>
      <c r="P41" s="39"/>
    </row>
    <row r="42" spans="2:16" ht="14.4" x14ac:dyDescent="0.3">
      <c r="B42" s="9">
        <v>1954</v>
      </c>
      <c r="C42" s="35">
        <f>(Argentina!C42+Brazil!C42+Chile!C42+Colombia!C42+Mexico!C42+Venezuela!C42)/6</f>
        <v>0.50904223755120004</v>
      </c>
      <c r="D42" s="35">
        <f t="shared" si="3"/>
        <v>0.35741835133439059</v>
      </c>
      <c r="E42" s="36">
        <f>(Argentina!E42+Brazil!E42+Chile!E42+Colombia!E42+Mexico!E42+Venezuela!E42)/6</f>
        <v>0.13353941111440937</v>
      </c>
      <c r="F42" s="28">
        <f t="shared" si="4"/>
        <v>3.811925133585321</v>
      </c>
      <c r="G42" s="33"/>
      <c r="H42" s="11">
        <f>(Argentina!H42+Brazil!H42+Chile!H42+Colombia!H42+Mexico!H42+Venezuela!H42)/6</f>
        <v>104.45552296589854</v>
      </c>
      <c r="I42" s="69">
        <f t="shared" si="6"/>
        <v>531.72273135141756</v>
      </c>
      <c r="J42" s="70">
        <f t="shared" si="7"/>
        <v>74.668641612486056</v>
      </c>
      <c r="K42" s="70">
        <f t="shared" si="8"/>
        <v>34.872322561284385</v>
      </c>
      <c r="L42" s="27">
        <f t="shared" si="5"/>
        <v>496.8504087901332</v>
      </c>
      <c r="M42" s="10">
        <v>1954</v>
      </c>
      <c r="O42" s="37"/>
      <c r="P42" s="39"/>
    </row>
    <row r="43" spans="2:16" ht="14.4" x14ac:dyDescent="0.3">
      <c r="B43" s="9">
        <v>1955</v>
      </c>
      <c r="C43" s="35">
        <f>(Argentina!C43+Brazil!C43+Chile!C43+Colombia!C43+Mexico!C43+Venezuela!C43)/6</f>
        <v>0.51253811789120718</v>
      </c>
      <c r="D43" s="35">
        <f t="shared" si="3"/>
        <v>0.35846613235134228</v>
      </c>
      <c r="E43" s="36">
        <f>(Argentina!E43+Brazil!E43+Chile!E43+Colombia!E43+Mexico!E43+Venezuela!E43)/6</f>
        <v>0.12899574975745051</v>
      </c>
      <c r="F43" s="28">
        <f t="shared" si="4"/>
        <v>3.9732946151708699</v>
      </c>
      <c r="G43" s="33"/>
      <c r="H43" s="11">
        <f>(Argentina!H43+Brazil!H43+Chile!H43+Colombia!H43+Mexico!H43+Venezuela!H43)/6</f>
        <v>106.58295335358349</v>
      </c>
      <c r="I43" s="69">
        <f t="shared" si="6"/>
        <v>546.27826311132003</v>
      </c>
      <c r="J43" s="70">
        <f t="shared" si="7"/>
        <v>76.412758126485201</v>
      </c>
      <c r="K43" s="70">
        <f t="shared" si="8"/>
        <v>34.371869948022194</v>
      </c>
      <c r="L43" s="27">
        <f t="shared" si="5"/>
        <v>511.90639316329782</v>
      </c>
      <c r="M43" s="10">
        <v>1955</v>
      </c>
      <c r="O43" s="37"/>
      <c r="P43" s="39"/>
    </row>
    <row r="44" spans="2:16" ht="14.4" x14ac:dyDescent="0.3">
      <c r="B44" s="9">
        <v>1956</v>
      </c>
      <c r="C44" s="35">
        <f>(Argentina!C44+Brazil!C44+Chile!C44+Colombia!C44+Mexico!C44+Venezuela!C44)/6</f>
        <v>0.49370399487682998</v>
      </c>
      <c r="D44" s="35">
        <f t="shared" si="3"/>
        <v>0.37007549295932451</v>
      </c>
      <c r="E44" s="36">
        <f>(Argentina!E44+Brazil!E44+Chile!E44+Colombia!E44+Mexico!E44+Venezuela!E44)/6</f>
        <v>0.13622051216384545</v>
      </c>
      <c r="F44" s="28">
        <f t="shared" si="4"/>
        <v>3.6242999459802716</v>
      </c>
      <c r="G44" s="33"/>
      <c r="H44" s="11">
        <f>(Argentina!H44+Brazil!H44+Chile!H44+Colombia!H44+Mexico!H44+Venezuela!H44)/6</f>
        <v>108.70122411354457</v>
      </c>
      <c r="I44" s="69">
        <f t="shared" si="6"/>
        <v>536.66228592858545</v>
      </c>
      <c r="J44" s="70">
        <f t="shared" si="7"/>
        <v>80.45531819820404</v>
      </c>
      <c r="K44" s="70">
        <f t="shared" si="8"/>
        <v>37.018341053959972</v>
      </c>
      <c r="L44" s="27">
        <f t="shared" si="5"/>
        <v>499.6439448746255</v>
      </c>
      <c r="M44" s="10">
        <v>1956</v>
      </c>
      <c r="O44" s="37"/>
      <c r="P44" s="39"/>
    </row>
    <row r="45" spans="2:16" ht="14.4" x14ac:dyDescent="0.3">
      <c r="B45" s="9">
        <v>1957</v>
      </c>
      <c r="C45" s="35">
        <f>(Argentina!C45+Brazil!C45+Chile!C45+Colombia!C45+Mexico!C45+Venezuela!C45)/6</f>
        <v>0.51382848128450898</v>
      </c>
      <c r="D45" s="35">
        <f t="shared" si="3"/>
        <v>0.35627141933023809</v>
      </c>
      <c r="E45" s="36">
        <f>(Argentina!E45+Brazil!E45+Chile!E45+Colombia!E45+Mexico!E45+Venezuela!E45)/6</f>
        <v>0.12990009938525296</v>
      </c>
      <c r="F45" s="28">
        <f t="shared" si="4"/>
        <v>3.9555664985337331</v>
      </c>
      <c r="G45" s="33"/>
      <c r="H45" s="11">
        <f>(Argentina!H45+Brazil!H45+Chile!H45+Colombia!H45+Mexico!H45+Venezuela!H45)/6</f>
        <v>115.24874221646799</v>
      </c>
      <c r="I45" s="69">
        <f t="shared" si="6"/>
        <v>592.18086183037622</v>
      </c>
      <c r="J45" s="70">
        <f t="shared" si="7"/>
        <v>82.119665930971564</v>
      </c>
      <c r="K45" s="70">
        <f t="shared" si="8"/>
        <v>37.427057669861469</v>
      </c>
      <c r="L45" s="27">
        <f t="shared" si="5"/>
        <v>554.75380416051473</v>
      </c>
      <c r="M45" s="10">
        <v>1957</v>
      </c>
      <c r="O45" s="37"/>
      <c r="P45" s="39"/>
    </row>
    <row r="46" spans="2:16" ht="14.4" x14ac:dyDescent="0.3">
      <c r="B46" s="9">
        <v>1958</v>
      </c>
      <c r="C46" s="35">
        <f>(Argentina!C46+Brazil!C46+Chile!C46+Colombia!C46+Mexico!C46+Venezuela!C46)/6</f>
        <v>0.52560876884218921</v>
      </c>
      <c r="D46" s="35">
        <f t="shared" si="3"/>
        <v>0.34507393839559719</v>
      </c>
      <c r="E46" s="36">
        <f>(Argentina!E46+Brazil!E46+Chile!E46+Colombia!E46+Mexico!E46+Venezuela!E46)/6</f>
        <v>0.1293172927622136</v>
      </c>
      <c r="F46" s="28">
        <f t="shared" si="4"/>
        <v>4.0644894245402243</v>
      </c>
      <c r="G46" s="33"/>
      <c r="H46" s="11">
        <f>(Argentina!H46+Brazil!H46+Chile!H46+Colombia!H46+Mexico!H46+Venezuela!H46)/6</f>
        <v>120.1675333241455</v>
      </c>
      <c r="I46" s="69">
        <f t="shared" si="6"/>
        <v>631.61109245306852</v>
      </c>
      <c r="J46" s="70">
        <f t="shared" si="7"/>
        <v>82.933367982894111</v>
      </c>
      <c r="K46" s="70">
        <f t="shared" si="8"/>
        <v>38.849350218478953</v>
      </c>
      <c r="L46" s="27">
        <f t="shared" si="5"/>
        <v>592.76174223458952</v>
      </c>
      <c r="M46" s="10">
        <v>1958</v>
      </c>
      <c r="O46" s="37"/>
      <c r="P46" s="39"/>
    </row>
    <row r="47" spans="2:16" ht="14.4" x14ac:dyDescent="0.3">
      <c r="B47" s="9">
        <v>1959</v>
      </c>
      <c r="C47" s="35">
        <f>(Argentina!C47+Brazil!C47+Chile!C47+Colombia!C47+Mexico!C47+Venezuela!C47)/6</f>
        <v>0.51485917909380108</v>
      </c>
      <c r="D47" s="35">
        <f t="shared" si="3"/>
        <v>0.35457417148790504</v>
      </c>
      <c r="E47" s="36">
        <f>(Argentina!E47+Brazil!E47+Chile!E47+Colombia!E47+Mexico!E47+Venezuela!E47)/6</f>
        <v>0.13056664941829388</v>
      </c>
      <c r="F47" s="28">
        <f t="shared" si="4"/>
        <v>3.9432671466076807</v>
      </c>
      <c r="G47" s="33"/>
      <c r="H47" s="11">
        <f>(Argentina!H47+Brazil!H47+Chile!H47+Colombia!H47+Mexico!H47+Venezuela!H47)/6</f>
        <v>115.11123353229932</v>
      </c>
      <c r="I47" s="69">
        <f t="shared" si="6"/>
        <v>592.66075200914452</v>
      </c>
      <c r="J47" s="70">
        <f t="shared" si="7"/>
        <v>81.630940517331567</v>
      </c>
      <c r="K47" s="70">
        <f t="shared" si="8"/>
        <v>37.574220181797699</v>
      </c>
      <c r="L47" s="27">
        <f t="shared" si="5"/>
        <v>555.08653182734679</v>
      </c>
      <c r="M47" s="10">
        <v>1959</v>
      </c>
      <c r="O47" s="37"/>
      <c r="P47" s="39"/>
    </row>
    <row r="48" spans="2:16" ht="14.4" x14ac:dyDescent="0.3">
      <c r="B48" s="9">
        <v>1960</v>
      </c>
      <c r="C48" s="35">
        <f>(Argentina!C48+Brazil!C48+Chile!C48+Colombia!C48+Mexico!C48+Venezuela!C48)/6</f>
        <v>0.50675862735426158</v>
      </c>
      <c r="D48" s="35">
        <f t="shared" si="3"/>
        <v>0.36169045587897836</v>
      </c>
      <c r="E48" s="36">
        <f>(Argentina!E48+Brazil!E48+Chile!E48+Colombia!E48+Mexico!E48+Venezuela!E48)/6</f>
        <v>0.13155091676676006</v>
      </c>
      <c r="F48" s="28">
        <f t="shared" si="4"/>
        <v>3.8521862090307226</v>
      </c>
      <c r="G48" s="33"/>
      <c r="H48" s="11">
        <f>(Argentina!H48+Brazil!H48+Chile!H48+Colombia!H48+Mexico!H48+Venezuela!H48)/6</f>
        <v>117.47986486724018</v>
      </c>
      <c r="I48" s="69">
        <f t="shared" si="6"/>
        <v>595.33935061886768</v>
      </c>
      <c r="J48" s="70">
        <f t="shared" si="7"/>
        <v>84.982691760865748</v>
      </c>
      <c r="K48" s="70">
        <f t="shared" si="8"/>
        <v>38.636459812301332</v>
      </c>
      <c r="L48" s="27">
        <f t="shared" si="5"/>
        <v>556.7028908065663</v>
      </c>
      <c r="M48" s="10">
        <v>1960</v>
      </c>
      <c r="O48" s="37"/>
      <c r="P48" s="39"/>
    </row>
    <row r="49" spans="2:16" ht="14.4" x14ac:dyDescent="0.3">
      <c r="B49" s="9">
        <v>1961</v>
      </c>
      <c r="C49" s="35">
        <f>(Argentina!C49+Brazil!C49+Chile!C49+Colombia!C49+Mexico!C49+Venezuela!C49)/6</f>
        <v>0.51618997635983044</v>
      </c>
      <c r="D49" s="35">
        <f t="shared" si="3"/>
        <v>0.35344127011022453</v>
      </c>
      <c r="E49" s="36">
        <f>(Argentina!E49+Brazil!E49+Chile!E49+Colombia!E49+Mexico!E49+Venezuela!E49)/6</f>
        <v>0.13036875352994501</v>
      </c>
      <c r="F49" s="28">
        <f t="shared" si="4"/>
        <v>3.9594608553288371</v>
      </c>
      <c r="G49" s="33"/>
      <c r="H49" s="11">
        <f>(Argentina!H49+Brazil!H49+Chile!H49+Colombia!H49+Mexico!H49+Venezuela!H49)/6</f>
        <v>123.78968058079171</v>
      </c>
      <c r="I49" s="69">
        <f t="shared" si="6"/>
        <v>638.98992292589833</v>
      </c>
      <c r="J49" s="70">
        <f t="shared" si="7"/>
        <v>87.504763862028042</v>
      </c>
      <c r="K49" s="70">
        <f t="shared" si="8"/>
        <v>40.345765892969631</v>
      </c>
      <c r="L49" s="27">
        <f t="shared" si="5"/>
        <v>598.64415703292866</v>
      </c>
      <c r="M49" s="10">
        <v>1961</v>
      </c>
      <c r="O49" s="37"/>
      <c r="P49" s="39"/>
    </row>
    <row r="50" spans="2:16" ht="14.4" x14ac:dyDescent="0.3">
      <c r="B50" s="9">
        <v>1962</v>
      </c>
      <c r="C50" s="35">
        <f>(Argentina!C50+Brazil!C50+Chile!C50+Colombia!C50+Mexico!C50+Venezuela!C50)/6</f>
        <v>0.50577136341641127</v>
      </c>
      <c r="D50" s="35">
        <f t="shared" si="3"/>
        <v>0.36333098415178644</v>
      </c>
      <c r="E50" s="36">
        <f>(Argentina!E50+Brazil!E50+Chile!E50+Colombia!E50+Mexico!E50+Venezuela!E50)/6</f>
        <v>0.13089765243180232</v>
      </c>
      <c r="F50" s="28">
        <f t="shared" si="4"/>
        <v>3.8638688625826818</v>
      </c>
      <c r="G50" s="33"/>
      <c r="H50" s="11">
        <f>(Argentina!H50+Brazil!H50+Chile!H50+Colombia!H50+Mexico!H50+Venezuela!H50)/6</f>
        <v>126.37629231755177</v>
      </c>
      <c r="I50" s="69">
        <f t="shared" si="6"/>
        <v>639.17509668959099</v>
      </c>
      <c r="J50" s="70">
        <f t="shared" si="7"/>
        <v>91.832845322379868</v>
      </c>
      <c r="K50" s="70">
        <f t="shared" si="8"/>
        <v>41.355899968506847</v>
      </c>
      <c r="L50" s="27">
        <f t="shared" si="5"/>
        <v>597.81919672108415</v>
      </c>
      <c r="M50" s="10">
        <v>1962</v>
      </c>
      <c r="O50" s="37"/>
      <c r="P50" s="39"/>
    </row>
    <row r="51" spans="2:16" ht="14.4" x14ac:dyDescent="0.3">
      <c r="B51" s="9">
        <v>1963</v>
      </c>
      <c r="C51" s="35">
        <f>(Argentina!C51+Brazil!C51+Chile!C51+Colombia!C51+Mexico!C51+Venezuela!C51)/6</f>
        <v>0.49343531831687093</v>
      </c>
      <c r="D51" s="35">
        <f t="shared" si="3"/>
        <v>0.37083084526301258</v>
      </c>
      <c r="E51" s="36">
        <f>(Argentina!E51+Brazil!E51+Chile!E51+Colombia!E51+Mexico!E51+Venezuela!E51)/6</f>
        <v>0.13573383642011652</v>
      </c>
      <c r="F51" s="28">
        <f t="shared" si="4"/>
        <v>3.6353154919280026</v>
      </c>
      <c r="G51" s="33"/>
      <c r="H51" s="11">
        <f>(Argentina!H51+Brazil!H51+Chile!H51+Colombia!H51+Mexico!H51+Venezuela!H51)/6</f>
        <v>128.11399228077161</v>
      </c>
      <c r="I51" s="69">
        <f t="shared" si="6"/>
        <v>632.15968561907687</v>
      </c>
      <c r="J51" s="70">
        <f t="shared" si="7"/>
        <v>95.017240094995216</v>
      </c>
      <c r="K51" s="70">
        <f t="shared" si="8"/>
        <v>43.47350917841581</v>
      </c>
      <c r="L51" s="27">
        <f t="shared" si="5"/>
        <v>588.68617644066103</v>
      </c>
      <c r="M51" s="10">
        <v>1963</v>
      </c>
      <c r="O51" s="37"/>
      <c r="P51" s="39"/>
    </row>
    <row r="52" spans="2:16" ht="14.4" x14ac:dyDescent="0.3">
      <c r="B52" s="9">
        <v>1964</v>
      </c>
      <c r="C52" s="35">
        <f>(Argentina!C52+Brazil!C52+Chile!C52+Colombia!C52+Mexico!C52+Venezuela!C52)/6</f>
        <v>0.48574023328945087</v>
      </c>
      <c r="D52" s="35">
        <f t="shared" si="3"/>
        <v>0.37411672030138166</v>
      </c>
      <c r="E52" s="36">
        <f>(Argentina!E52+Brazil!E52+Chile!E52+Colombia!E52+Mexico!E52+Venezuela!E52)/6</f>
        <v>0.14014304640916739</v>
      </c>
      <c r="F52" s="28">
        <f t="shared" si="4"/>
        <v>3.4660316422069473</v>
      </c>
      <c r="G52" s="33"/>
      <c r="H52" s="11">
        <f>(Argentina!H52+Brazil!H52+Chile!H52+Colombia!H52+Mexico!H52+Venezuela!H52)/6</f>
        <v>133.92004766880549</v>
      </c>
      <c r="I52" s="69">
        <f t="shared" si="6"/>
        <v>650.50355196779958</v>
      </c>
      <c r="J52" s="70">
        <f t="shared" si="7"/>
        <v>100.2034580329164</v>
      </c>
      <c r="K52" s="70">
        <f t="shared" si="8"/>
        <v>46.919908638918294</v>
      </c>
      <c r="L52" s="27">
        <f t="shared" si="5"/>
        <v>603.58364332888129</v>
      </c>
      <c r="M52" s="10">
        <v>1964</v>
      </c>
      <c r="O52" s="37"/>
      <c r="P52" s="39"/>
    </row>
    <row r="53" spans="2:16" ht="14.4" x14ac:dyDescent="0.3">
      <c r="B53" s="9">
        <v>1965</v>
      </c>
      <c r="C53" s="35">
        <f>(Argentina!C53+Brazil!C53+Chile!C53+Colombia!C53+Mexico!C53+Venezuela!C53)/6</f>
        <v>0.47657628745465069</v>
      </c>
      <c r="D53" s="35">
        <f t="shared" si="3"/>
        <v>0.37853740472968589</v>
      </c>
      <c r="E53" s="36">
        <f>(Argentina!E53+Brazil!E53+Chile!E53+Colombia!E53+Mexico!E53+Venezuela!E53)/6</f>
        <v>0.1448863078156635</v>
      </c>
      <c r="F53" s="28">
        <f t="shared" si="4"/>
        <v>3.2893121140266128</v>
      </c>
      <c r="G53" s="33"/>
      <c r="H53" s="11">
        <f>(Argentina!H53+Brazil!H53+Chile!H53+Colombia!H53+Mexico!H53+Venezuela!H53)/6</f>
        <v>139.18561708947607</v>
      </c>
      <c r="I53" s="69">
        <f t="shared" si="6"/>
        <v>663.32564659587092</v>
      </c>
      <c r="J53" s="70">
        <f t="shared" si="7"/>
        <v>105.37392453750017</v>
      </c>
      <c r="K53" s="70">
        <f t="shared" si="8"/>
        <v>50.415225402847256</v>
      </c>
      <c r="L53" s="27">
        <f t="shared" si="5"/>
        <v>612.91042119302369</v>
      </c>
      <c r="M53" s="10">
        <v>1965</v>
      </c>
      <c r="O53" s="37"/>
      <c r="P53" s="39"/>
    </row>
    <row r="54" spans="2:16" ht="14.4" x14ac:dyDescent="0.3">
      <c r="B54" s="9">
        <v>1966</v>
      </c>
      <c r="C54" s="35">
        <f>(Argentina!C54+Brazil!C54+Chile!C54+Colombia!C54+Mexico!C54+Venezuela!C54)/6</f>
        <v>0.48561476115305496</v>
      </c>
      <c r="D54" s="35">
        <f t="shared" si="3"/>
        <v>0.37073142687355687</v>
      </c>
      <c r="E54" s="36">
        <f>(Argentina!E54+Brazil!E54+Chile!E54+Colombia!E54+Mexico!E54+Venezuela!E54)/6</f>
        <v>0.14365381197338808</v>
      </c>
      <c r="F54" s="28">
        <f t="shared" si="4"/>
        <v>3.3804516182488444</v>
      </c>
      <c r="G54" s="33"/>
      <c r="H54" s="11">
        <f>(Argentina!H54+Brazil!H54+Chile!H54+Colombia!H54+Mexico!H54+Venezuela!H54)/6</f>
        <v>141.51015947844056</v>
      </c>
      <c r="I54" s="69">
        <f t="shared" si="6"/>
        <v>687.19422295853633</v>
      </c>
      <c r="J54" s="70">
        <f t="shared" si="7"/>
        <v>104.92452668109371</v>
      </c>
      <c r="K54" s="70">
        <f t="shared" si="8"/>
        <v>50.82118460510015</v>
      </c>
      <c r="L54" s="27">
        <f t="shared" si="5"/>
        <v>636.37303835343619</v>
      </c>
      <c r="M54" s="10">
        <v>1966</v>
      </c>
      <c r="O54" s="37"/>
      <c r="P54" s="39"/>
    </row>
    <row r="55" spans="2:16" ht="14.4" x14ac:dyDescent="0.3">
      <c r="B55" s="9">
        <v>1967</v>
      </c>
      <c r="C55" s="35">
        <f>(Argentina!C55+Brazil!C55+Chile!C55+Colombia!C55+Mexico!C55+Venezuela!C55)/6</f>
        <v>0.45953331971625538</v>
      </c>
      <c r="D55" s="35">
        <f t="shared" si="3"/>
        <v>0.39036561607696285</v>
      </c>
      <c r="E55" s="36">
        <f>(Argentina!E55+Brazil!E55+Chile!E55+Colombia!E55+Mexico!E55+Venezuela!E55)/6</f>
        <v>0.15010106420678168</v>
      </c>
      <c r="F55" s="28">
        <f t="shared" si="4"/>
        <v>3.0614927491999309</v>
      </c>
      <c r="G55" s="33"/>
      <c r="H55" s="11">
        <f>(Argentina!H55+Brazil!H55+Chile!H55+Colombia!H55+Mexico!H55+Venezuela!H55)/6</f>
        <v>141.86695426891336</v>
      </c>
      <c r="I55" s="69">
        <f t="shared" si="6"/>
        <v>651.9259245322794</v>
      </c>
      <c r="J55" s="70">
        <f t="shared" si="7"/>
        <v>110.75996200829336</v>
      </c>
      <c r="K55" s="70">
        <f t="shared" si="8"/>
        <v>53.23595202884681</v>
      </c>
      <c r="L55" s="27">
        <f t="shared" si="5"/>
        <v>598.68997250343261</v>
      </c>
      <c r="M55" s="10">
        <v>1967</v>
      </c>
      <c r="O55" s="37"/>
      <c r="P55" s="39"/>
    </row>
    <row r="56" spans="2:16" ht="14.4" x14ac:dyDescent="0.3">
      <c r="B56" s="9">
        <v>1968</v>
      </c>
      <c r="C56" s="35">
        <f>(Argentina!C56+Brazil!C56+Chile!C56+Colombia!C56+Mexico!C56+Venezuela!C56)/6</f>
        <v>0.46279797287616736</v>
      </c>
      <c r="D56" s="35">
        <f t="shared" si="3"/>
        <v>0.38913612434826517</v>
      </c>
      <c r="E56" s="36">
        <f>(Argentina!E56+Brazil!E56+Chile!E56+Colombia!E56+Mexico!E56+Venezuela!E56)/6</f>
        <v>0.14806590277556755</v>
      </c>
      <c r="F56" s="28">
        <f t="shared" si="4"/>
        <v>3.1256215252856578</v>
      </c>
      <c r="G56" s="33"/>
      <c r="H56" s="11">
        <f>(Argentina!H56+Brazil!H56+Chile!H56+Colombia!H56+Mexico!H56+Venezuela!H56)/6</f>
        <v>144.68604043738105</v>
      </c>
      <c r="I56" s="69">
        <f t="shared" si="6"/>
        <v>669.60406217899128</v>
      </c>
      <c r="J56" s="70">
        <f t="shared" si="7"/>
        <v>112.60513004619767</v>
      </c>
      <c r="K56" s="70">
        <f t="shared" si="8"/>
        <v>53.557672990957748</v>
      </c>
      <c r="L56" s="27">
        <f t="shared" si="5"/>
        <v>616.04638918803357</v>
      </c>
      <c r="M56" s="10">
        <v>1968</v>
      </c>
      <c r="O56" s="37"/>
      <c r="P56" s="39"/>
    </row>
    <row r="57" spans="2:16" ht="14.4" x14ac:dyDescent="0.3">
      <c r="B57" s="9">
        <v>1969</v>
      </c>
      <c r="C57" s="35">
        <f>(Argentina!C57+Brazil!C57+Chile!C57+Colombia!C57+Mexico!C57+Venezuela!C57)/6</f>
        <v>0.47392660664393521</v>
      </c>
      <c r="D57" s="35">
        <f t="shared" si="3"/>
        <v>0.38208301025375113</v>
      </c>
      <c r="E57" s="36">
        <f>(Argentina!E57+Brazil!E57+Chile!E57+Colombia!E57+Mexico!E57+Venezuela!E57)/6</f>
        <v>0.14399038310231374</v>
      </c>
      <c r="F57" s="28">
        <f t="shared" si="4"/>
        <v>3.2913768019297658</v>
      </c>
      <c r="G57" s="33"/>
      <c r="H57" s="11">
        <f>(Argentina!H57+Brazil!H57+Chile!H57+Colombia!H57+Mexico!H57+Venezuela!H57)/6</f>
        <v>152.44744373200547</v>
      </c>
      <c r="I57" s="69">
        <f t="shared" si="6"/>
        <v>722.4889969945159</v>
      </c>
      <c r="J57" s="70">
        <f t="shared" si="7"/>
        <v>116.49515641322799</v>
      </c>
      <c r="K57" s="70">
        <f t="shared" si="8"/>
        <v>54.877414564849708</v>
      </c>
      <c r="L57" s="27">
        <f t="shared" si="5"/>
        <v>667.61158242966621</v>
      </c>
      <c r="M57" s="10">
        <v>1969</v>
      </c>
      <c r="O57" s="37"/>
      <c r="P57" s="39"/>
    </row>
    <row r="58" spans="2:16" ht="14.4" x14ac:dyDescent="0.3">
      <c r="B58" s="9">
        <v>1970</v>
      </c>
      <c r="C58" s="35">
        <f>(Argentina!C58+Brazil!C58+Chile!C58+Colombia!C58+Mexico!C58+Venezuela!C58)/6</f>
        <v>0.48076217434661306</v>
      </c>
      <c r="D58" s="35">
        <f t="shared" si="3"/>
        <v>0.37613167114601842</v>
      </c>
      <c r="E58" s="36">
        <f>(Argentina!E58+Brazil!E58+Chile!E58+Colombia!E58+Mexico!E58+Venezuela!E58)/6</f>
        <v>0.14310615450736852</v>
      </c>
      <c r="F58" s="28">
        <f t="shared" si="4"/>
        <v>3.3594793739067224</v>
      </c>
      <c r="G58" s="33"/>
      <c r="H58" s="11">
        <f>(Argentina!H58+Brazil!H58+Chile!H58+Colombia!H58+Mexico!H58+Venezuela!H58)/6</f>
        <v>161.0045103426165</v>
      </c>
      <c r="I58" s="69">
        <f t="shared" si="6"/>
        <v>774.04878471928055</v>
      </c>
      <c r="J58" s="70">
        <f t="shared" si="7"/>
        <v>121.1177910744295</v>
      </c>
      <c r="K58" s="70">
        <f t="shared" si="8"/>
        <v>57.601840833684221</v>
      </c>
      <c r="L58" s="27">
        <f t="shared" si="5"/>
        <v>716.44694388559628</v>
      </c>
      <c r="M58" s="10">
        <v>1970</v>
      </c>
      <c r="O58" s="37"/>
      <c r="P58" s="39"/>
    </row>
    <row r="59" spans="2:16" ht="14.4" x14ac:dyDescent="0.3">
      <c r="B59" s="9">
        <v>1971</v>
      </c>
      <c r="C59" s="35">
        <f>(Argentina!C59+Brazil!C59+Chile!C59+Colombia!C59+Mexico!C59+Venezuela!C59)/6</f>
        <v>0.46806628982312465</v>
      </c>
      <c r="D59" s="35">
        <f t="shared" si="3"/>
        <v>0.38781735232966918</v>
      </c>
      <c r="E59" s="36">
        <f>(Argentina!E59+Brazil!E59+Chile!E59+Colombia!E59+Mexico!E59+Venezuela!E59)/6</f>
        <v>0.14411635784720608</v>
      </c>
      <c r="F59" s="28">
        <f t="shared" si="4"/>
        <v>3.2478359626557745</v>
      </c>
      <c r="G59" s="33"/>
      <c r="H59" s="11">
        <f>(Argentina!H59+Brazil!H59+Chile!H59+Colombia!H59+Mexico!H59+Venezuela!H59)/6</f>
        <v>169.8153892789295</v>
      </c>
      <c r="I59" s="69">
        <f t="shared" si="6"/>
        <v>794.84859214658138</v>
      </c>
      <c r="J59" s="70">
        <f t="shared" si="7"/>
        <v>131.71470930997305</v>
      </c>
      <c r="K59" s="70">
        <f t="shared" si="8"/>
        <v>61.182938523212016</v>
      </c>
      <c r="L59" s="27">
        <f t="shared" si="5"/>
        <v>733.66565362336939</v>
      </c>
      <c r="M59" s="10">
        <v>1971</v>
      </c>
      <c r="O59" s="37"/>
      <c r="P59" s="39"/>
    </row>
    <row r="60" spans="2:16" ht="14.4" x14ac:dyDescent="0.3">
      <c r="B60" s="9">
        <v>1972</v>
      </c>
      <c r="C60" s="35">
        <f>(Argentina!C60+Brazil!C60+Chile!C60+Colombia!C60+Mexico!C60+Venezuela!C60)/6</f>
        <v>0.46658144285927339</v>
      </c>
      <c r="D60" s="35">
        <f t="shared" si="3"/>
        <v>0.3895879507800919</v>
      </c>
      <c r="E60" s="36">
        <f>(Argentina!E60+Brazil!E60+Chile!E60+Colombia!E60+Mexico!E60+Venezuela!E60)/6</f>
        <v>0.14383060636063472</v>
      </c>
      <c r="F60" s="28">
        <f t="shared" si="4"/>
        <v>3.2439649297548465</v>
      </c>
      <c r="G60" s="33"/>
      <c r="H60" s="11">
        <f>(Argentina!H60+Brazil!H60+Chile!H60+Colombia!H60+Mexico!H60+Venezuela!H60)/6</f>
        <v>173.77768878091024</v>
      </c>
      <c r="I60" s="69">
        <f t="shared" si="6"/>
        <v>810.81444768146866</v>
      </c>
      <c r="J60" s="70">
        <f t="shared" si="7"/>
        <v>135.40338732691077</v>
      </c>
      <c r="K60" s="70">
        <f t="shared" si="8"/>
        <v>62.486375873269971</v>
      </c>
      <c r="L60" s="27">
        <f t="shared" si="5"/>
        <v>748.32807180819873</v>
      </c>
      <c r="M60" s="10">
        <v>1972</v>
      </c>
      <c r="O60" s="37"/>
      <c r="P60" s="39"/>
    </row>
    <row r="61" spans="2:16" ht="14.4" x14ac:dyDescent="0.3">
      <c r="B61" s="9">
        <v>1973</v>
      </c>
      <c r="C61" s="35">
        <f>(Argentina!C61+Brazil!C61+Chile!C61+Colombia!C61+Mexico!C61+Venezuela!C61)/6</f>
        <v>0.49942289518221017</v>
      </c>
      <c r="D61" s="35">
        <f t="shared" si="3"/>
        <v>0.36445452642002707</v>
      </c>
      <c r="E61" s="36">
        <f>(Argentina!E61+Brazil!E61+Chile!E61+Colombia!E61+Mexico!E61+Venezuela!E61)/6</f>
        <v>0.13612257839776273</v>
      </c>
      <c r="F61" s="28">
        <f t="shared" si="4"/>
        <v>3.6689203294610713</v>
      </c>
      <c r="G61" s="33"/>
      <c r="H61" s="11">
        <f>(Argentina!H61+Brazil!H61+Chile!H61+Colombia!H61+Mexico!H61+Venezuela!H61)/6</f>
        <v>177.62074208671473</v>
      </c>
      <c r="I61" s="69">
        <f t="shared" si="6"/>
        <v>887.07865257359708</v>
      </c>
      <c r="J61" s="70">
        <f t="shared" si="7"/>
        <v>129.46936687917477</v>
      </c>
      <c r="K61" s="70">
        <f t="shared" si="8"/>
        <v>60.445483474419049</v>
      </c>
      <c r="L61" s="27">
        <f t="shared" si="5"/>
        <v>826.63316909917808</v>
      </c>
      <c r="M61" s="10">
        <v>1973</v>
      </c>
      <c r="O61" s="37"/>
      <c r="P61" s="39"/>
    </row>
    <row r="62" spans="2:16" ht="14.4" x14ac:dyDescent="0.3">
      <c r="B62" s="9">
        <v>1974</v>
      </c>
      <c r="C62" s="35">
        <f>(Argentina!C62+Brazil!C62+Chile!C62+Colombia!C62+Mexico!C62+Venezuela!C62)/6</f>
        <v>0.52842464993661409</v>
      </c>
      <c r="D62" s="35">
        <f t="shared" si="3"/>
        <v>0.33943980327028928</v>
      </c>
      <c r="E62" s="36">
        <f>(Argentina!E62+Brazil!E62+Chile!E62+Colombia!E62+Mexico!E62+Venezuela!E62)/6</f>
        <v>0.13213554679309664</v>
      </c>
      <c r="F62" s="28">
        <f t="shared" si="4"/>
        <v>3.9991104798169377</v>
      </c>
      <c r="G62" s="33"/>
      <c r="H62" s="11">
        <f>(Argentina!H62+Brazil!H62+Chile!H62+Colombia!H62+Mexico!H62+Venezuela!H62)/6</f>
        <v>197.20779670325649</v>
      </c>
      <c r="I62" s="69">
        <f t="shared" si="6"/>
        <v>1042.0946093768925</v>
      </c>
      <c r="J62" s="70">
        <f t="shared" si="7"/>
        <v>133.88035143264116</v>
      </c>
      <c r="K62" s="70">
        <f t="shared" si="8"/>
        <v>65.145400123116588</v>
      </c>
      <c r="L62" s="27">
        <f t="shared" si="5"/>
        <v>976.94920925377596</v>
      </c>
      <c r="M62" s="10">
        <v>1974</v>
      </c>
      <c r="O62" s="37"/>
      <c r="P62" s="39"/>
    </row>
    <row r="63" spans="2:16" ht="14.4" x14ac:dyDescent="0.3">
      <c r="B63" s="9">
        <v>1975</v>
      </c>
      <c r="C63" s="35">
        <f>(Argentina!C63+Brazil!C63+Chile!C63+Colombia!C63+Mexico!C63+Venezuela!C63)/6</f>
        <v>0.52466753040247616</v>
      </c>
      <c r="D63" s="35">
        <f t="shared" si="3"/>
        <v>0.3446878989469877</v>
      </c>
      <c r="E63" s="36">
        <f>(Argentina!E63+Brazil!E63+Chile!E63+Colombia!E63+Mexico!E63+Venezuela!E63)/6</f>
        <v>0.13064457065053611</v>
      </c>
      <c r="F63" s="28">
        <f t="shared" si="4"/>
        <v>4.0159918455847681</v>
      </c>
      <c r="G63" s="33"/>
      <c r="H63" s="11">
        <f>(Argentina!H63+Brazil!H63+Chile!H63+Colombia!H63+Mexico!H63+Venezuela!H63)/6</f>
        <v>197.37268207527066</v>
      </c>
      <c r="I63" s="69">
        <f t="shared" si="6"/>
        <v>1035.5503767334533</v>
      </c>
      <c r="J63" s="70">
        <f t="shared" si="7"/>
        <v>136.06395018811364</v>
      </c>
      <c r="K63" s="70">
        <f t="shared" si="8"/>
        <v>64.464173269671249</v>
      </c>
      <c r="L63" s="27">
        <f t="shared" si="5"/>
        <v>971.086203463782</v>
      </c>
      <c r="M63" s="10">
        <v>1975</v>
      </c>
      <c r="O63" s="37"/>
      <c r="P63" s="39"/>
    </row>
    <row r="64" spans="2:16" ht="14.4" x14ac:dyDescent="0.3">
      <c r="B64" s="9">
        <v>1976</v>
      </c>
      <c r="C64" s="35">
        <f>(Argentina!C64+Brazil!C64+Chile!C64+Colombia!C64+Mexico!C64+Venezuela!C64)/6</f>
        <v>0.53232579961221471</v>
      </c>
      <c r="D64" s="35">
        <f t="shared" si="3"/>
        <v>0.34359341696552348</v>
      </c>
      <c r="E64" s="36">
        <f>(Argentina!E64+Brazil!E64+Chile!E64+Colombia!E64+Mexico!E64+Venezuela!E64)/6</f>
        <v>0.12408078342226181</v>
      </c>
      <c r="F64" s="28">
        <f t="shared" si="4"/>
        <v>4.2901550500422463</v>
      </c>
      <c r="G64" s="33"/>
      <c r="H64" s="11">
        <f>(Argentina!H64+Brazil!H64+Chile!H64+Colombia!H64+Mexico!H64+Venezuela!H64)/6</f>
        <v>195.38176563145643</v>
      </c>
      <c r="I64" s="69">
        <f t="shared" si="6"/>
        <v>1040.0675461941137</v>
      </c>
      <c r="J64" s="70">
        <f t="shared" si="7"/>
        <v>134.2637769321384</v>
      </c>
      <c r="K64" s="70">
        <f t="shared" si="8"/>
        <v>60.607806364939648</v>
      </c>
      <c r="L64" s="27">
        <f t="shared" si="5"/>
        <v>979.45973982917405</v>
      </c>
      <c r="M64" s="10">
        <v>1976</v>
      </c>
      <c r="O64" s="37"/>
      <c r="P64" s="39"/>
    </row>
    <row r="65" spans="2:16" ht="14.4" x14ac:dyDescent="0.3">
      <c r="B65" s="9">
        <v>1977</v>
      </c>
      <c r="C65" s="35">
        <f>(Argentina!C65+Brazil!C65+Chile!C65+Colombia!C65+Mexico!C65+Venezuela!C65)/6</f>
        <v>0.53120646636508395</v>
      </c>
      <c r="D65" s="35">
        <f t="shared" si="3"/>
        <v>0.34441079535157709</v>
      </c>
      <c r="E65" s="36">
        <f>(Argentina!E65+Brazil!E65+Chile!E65+Colombia!E65+Mexico!E65+Venezuela!E65)/6</f>
        <v>0.12438273828333894</v>
      </c>
      <c r="F65" s="28">
        <f t="shared" si="4"/>
        <v>4.2707410505388355</v>
      </c>
      <c r="G65" s="33"/>
      <c r="H65" s="11">
        <f>(Argentina!H65+Brazil!H65+Chile!H65+Colombia!H65+Mexico!H65+Venezuela!H65)/6</f>
        <v>197.5248767644006</v>
      </c>
      <c r="I65" s="69">
        <f t="shared" si="6"/>
        <v>1049.2649180521591</v>
      </c>
      <c r="J65" s="70">
        <f t="shared" si="7"/>
        <v>136.05939981629894</v>
      </c>
      <c r="K65" s="70">
        <f t="shared" si="8"/>
        <v>61.421712627588043</v>
      </c>
      <c r="L65" s="27">
        <f t="shared" si="5"/>
        <v>987.84320542457112</v>
      </c>
      <c r="M65" s="10">
        <v>1977</v>
      </c>
      <c r="O65" s="37"/>
      <c r="P65" s="39"/>
    </row>
    <row r="66" spans="2:16" ht="14.4" x14ac:dyDescent="0.3">
      <c r="B66" s="9">
        <v>1978</v>
      </c>
      <c r="C66" s="35">
        <f>(Argentina!C66+Brazil!C66+Chile!C66+Colombia!C66+Mexico!C66+Venezuela!C66)/6</f>
        <v>0.53101635538736591</v>
      </c>
      <c r="D66" s="35">
        <f t="shared" si="3"/>
        <v>0.34441561049118397</v>
      </c>
      <c r="E66" s="36">
        <f>(Argentina!E66+Brazil!E66+Chile!E66+Colombia!E66+Mexico!E66+Venezuela!E66)/6</f>
        <v>0.12456803412145012</v>
      </c>
      <c r="F66" s="28">
        <f t="shared" si="4"/>
        <v>4.2628621309833052</v>
      </c>
      <c r="G66" s="33"/>
      <c r="H66" s="11">
        <f>(Argentina!H66+Brazil!H66+Chile!H66+Colombia!H66+Mexico!H66+Venezuela!H66)/6</f>
        <v>197.31775210432374</v>
      </c>
      <c r="I66" s="69">
        <f t="shared" si="6"/>
        <v>1047.7895357566574</v>
      </c>
      <c r="J66" s="70">
        <f t="shared" si="7"/>
        <v>135.91862810351753</v>
      </c>
      <c r="K66" s="70">
        <f t="shared" si="8"/>
        <v>61.448711192248084</v>
      </c>
      <c r="L66" s="27">
        <f t="shared" si="5"/>
        <v>986.34082456440933</v>
      </c>
      <c r="M66" s="10">
        <v>1978</v>
      </c>
      <c r="O66" s="37"/>
      <c r="P66" s="39"/>
    </row>
    <row r="67" spans="2:16" ht="14.4" x14ac:dyDescent="0.3">
      <c r="B67" s="9">
        <v>1979</v>
      </c>
      <c r="C67" s="35">
        <f>(Argentina!C67+Brazil!C67+Chile!C67+Colombia!C67+Mexico!C67+Venezuela!C67)/6</f>
        <v>0.52137823657704663</v>
      </c>
      <c r="D67" s="35">
        <f t="shared" si="3"/>
        <v>0.35213315237532772</v>
      </c>
      <c r="E67" s="36">
        <f>(Argentina!E67+Brazil!E67+Chile!E67+Colombia!E67+Mexico!E67+Venezuela!E67)/6</f>
        <v>0.12648861104762563</v>
      </c>
      <c r="F67" s="28">
        <f t="shared" si="4"/>
        <v>4.1219381907888666</v>
      </c>
      <c r="G67" s="33"/>
      <c r="H67" s="11">
        <f>(Argentina!H67+Brazil!H67+Chile!H67+Colombia!H67+Mexico!H67+Venezuela!H67)/6</f>
        <v>203.04276222703359</v>
      </c>
      <c r="I67" s="69">
        <f t="shared" si="6"/>
        <v>1058.6207731966333</v>
      </c>
      <c r="J67" s="70">
        <f t="shared" si="7"/>
        <v>142.99617585999891</v>
      </c>
      <c r="K67" s="70">
        <f t="shared" si="8"/>
        <v>64.206492443426953</v>
      </c>
      <c r="L67" s="27">
        <f t="shared" si="5"/>
        <v>994.41428075320641</v>
      </c>
      <c r="M67" s="10">
        <v>1979</v>
      </c>
      <c r="O67" s="37"/>
      <c r="P67" s="39"/>
    </row>
    <row r="68" spans="2:16" ht="14.4" x14ac:dyDescent="0.3">
      <c r="B68" s="9">
        <v>1980</v>
      </c>
      <c r="C68" s="35">
        <f>(Argentina!C68+Brazil!C68+Chile!C68+Colombia!C68+Mexico!C68+Venezuela!C68)/6</f>
        <v>0.52110353261863984</v>
      </c>
      <c r="D68" s="35">
        <f t="shared" si="3"/>
        <v>0.35105514675971428</v>
      </c>
      <c r="E68" s="36">
        <f>(Argentina!E68+Brazil!E68+Chile!E68+Colombia!E68+Mexico!E68+Venezuela!E68)/6</f>
        <v>0.12784132062164588</v>
      </c>
      <c r="F68" s="28">
        <f t="shared" si="4"/>
        <v>4.0761745113763119</v>
      </c>
      <c r="G68" s="33"/>
      <c r="H68" s="11">
        <f>(Argentina!H68+Brazil!H68+Chile!H68+Colombia!H68+Mexico!H68+Venezuela!H68)/6</f>
        <v>207.01509834927359</v>
      </c>
      <c r="I68" s="69">
        <f t="shared" si="6"/>
        <v>1078.7629905520162</v>
      </c>
      <c r="J68" s="70">
        <f t="shared" si="7"/>
        <v>145.34743146496186</v>
      </c>
      <c r="K68" s="70">
        <f t="shared" si="8"/>
        <v>66.162708903977602</v>
      </c>
      <c r="L68" s="27">
        <f t="shared" si="5"/>
        <v>1012.6002816480386</v>
      </c>
      <c r="M68" s="10">
        <v>1980</v>
      </c>
      <c r="O68" s="37"/>
      <c r="P68" s="39"/>
    </row>
    <row r="69" spans="2:16" ht="14.4" x14ac:dyDescent="0.3">
      <c r="B69" s="9">
        <v>1981</v>
      </c>
      <c r="C69" s="35">
        <f>(Argentina!C69+Brazil!C69+Chile!C69+Colombia!C69+Mexico!C69+Venezuela!C69)/6</f>
        <v>0.5030215732091281</v>
      </c>
      <c r="D69" s="35">
        <f t="shared" si="3"/>
        <v>0.36457980237410148</v>
      </c>
      <c r="E69" s="36">
        <f>(Argentina!E69+Brazil!E69+Chile!E69+Colombia!E69+Mexico!E69+Venezuela!E69)/6</f>
        <v>0.13239862441677039</v>
      </c>
      <c r="F69" s="28">
        <f t="shared" si="4"/>
        <v>3.7992960684069796</v>
      </c>
      <c r="G69" s="33"/>
      <c r="H69" s="11">
        <f>(Argentina!H69+Brazil!H69+Chile!H69+Colombia!H69+Mexico!H69+Venezuela!H69)/6</f>
        <v>200.17901481607112</v>
      </c>
      <c r="I69" s="69">
        <f t="shared" si="6"/>
        <v>1006.9436295623345</v>
      </c>
      <c r="J69" s="70">
        <f t="shared" si="7"/>
        <v>145.96245132217109</v>
      </c>
      <c r="K69" s="70">
        <f t="shared" si="8"/>
        <v>66.25856549688028</v>
      </c>
      <c r="L69" s="27">
        <f t="shared" si="5"/>
        <v>940.6850640654543</v>
      </c>
      <c r="M69" s="10">
        <v>1981</v>
      </c>
      <c r="O69" s="37"/>
      <c r="P69" s="39"/>
    </row>
    <row r="70" spans="2:16" ht="14.4" x14ac:dyDescent="0.3">
      <c r="B70" s="9">
        <v>1982</v>
      </c>
      <c r="C70" s="35">
        <f>(Argentina!C70+Brazil!C70+Chile!C70+Colombia!C70+Mexico!C70+Venezuela!C70)/6</f>
        <v>0.49266398628832286</v>
      </c>
      <c r="D70" s="35">
        <f t="shared" si="3"/>
        <v>0.37649291698207965</v>
      </c>
      <c r="E70" s="36">
        <f>(Argentina!E70+Brazil!E70+Chile!E70+Colombia!E70+Mexico!E70+Venezuela!E70)/6</f>
        <v>0.13084309672959746</v>
      </c>
      <c r="F70" s="28">
        <f t="shared" si="4"/>
        <v>3.7653036239769726</v>
      </c>
      <c r="G70" s="33"/>
      <c r="H70" s="11">
        <f>(Argentina!H70+Brazil!H70+Chile!H70+Colombia!H70+Mexico!H70+Venezuela!H70)/6</f>
        <v>191.20798404569518</v>
      </c>
      <c r="I70" s="69">
        <f t="shared" si="6"/>
        <v>942.01287630106219</v>
      </c>
      <c r="J70" s="70">
        <f t="shared" si="7"/>
        <v>143.97690332725347</v>
      </c>
      <c r="K70" s="70">
        <f t="shared" si="8"/>
        <v>62.54561187990555</v>
      </c>
      <c r="L70" s="27">
        <f t="shared" si="5"/>
        <v>879.46726442115664</v>
      </c>
      <c r="M70" s="10">
        <v>1982</v>
      </c>
      <c r="O70" s="37"/>
      <c r="P70" s="39"/>
    </row>
    <row r="71" spans="2:16" ht="14.4" x14ac:dyDescent="0.3">
      <c r="B71" s="9">
        <v>1983</v>
      </c>
      <c r="C71" s="35">
        <f>(Argentina!C71+Brazil!C71+Chile!C71+Colombia!C71+Mexico!C71+Venezuela!C71)/6</f>
        <v>0.47230813087427909</v>
      </c>
      <c r="D71" s="35">
        <f t="shared" si="3"/>
        <v>0.39093736594920947</v>
      </c>
      <c r="E71" s="36">
        <f>(Argentina!E71+Brazil!E71+Chile!E71+Colombia!E71+Mexico!E71+Venezuela!E71)/6</f>
        <v>0.13675450317651142</v>
      </c>
      <c r="F71" s="28">
        <f t="shared" si="4"/>
        <v>3.4536934426551409</v>
      </c>
      <c r="G71" s="33"/>
      <c r="H71" s="11">
        <f>(Argentina!H71+Brazil!H71+Chile!H71+Colombia!H71+Mexico!H71+Venezuela!H71)/6</f>
        <v>182.53862982943863</v>
      </c>
      <c r="I71" s="69">
        <f t="shared" si="6"/>
        <v>862.14479067094089</v>
      </c>
      <c r="J71" s="70">
        <f t="shared" si="7"/>
        <v>142.72234225899706</v>
      </c>
      <c r="K71" s="70">
        <f t="shared" si="8"/>
        <v>62.407449082115015</v>
      </c>
      <c r="L71" s="27">
        <f t="shared" si="5"/>
        <v>799.73734158882587</v>
      </c>
      <c r="M71" s="10">
        <v>1983</v>
      </c>
      <c r="O71" s="37"/>
      <c r="P71" s="39"/>
    </row>
    <row r="72" spans="2:16" ht="14.4" x14ac:dyDescent="0.3">
      <c r="B72" s="9">
        <v>1984</v>
      </c>
      <c r="C72" s="35">
        <f>(Argentina!C72+Brazil!C72+Chile!C72+Colombia!C72+Mexico!C72+Venezuela!C72)/6</f>
        <v>0.48344033653625545</v>
      </c>
      <c r="D72" s="35">
        <f t="shared" si="3"/>
        <v>0.38681788339797979</v>
      </c>
      <c r="E72" s="36">
        <f>(Argentina!E72+Brazil!E72+Chile!E72+Colombia!E72+Mexico!E72+Venezuela!E72)/6</f>
        <v>0.12974178006576481</v>
      </c>
      <c r="F72" s="28">
        <f t="shared" si="4"/>
        <v>3.7261731440034533</v>
      </c>
      <c r="G72" s="33"/>
      <c r="H72" s="11">
        <f>(Argentina!H72+Brazil!H72+Chile!H72+Colombia!H72+Mexico!H72+Venezuela!H72)/6</f>
        <v>192.8411730785607</v>
      </c>
      <c r="I72" s="69">
        <f t="shared" ref="I72:I99" si="9">(C72*H72)/0.1</f>
        <v>932.27201611145665</v>
      </c>
      <c r="J72" s="70">
        <f t="shared" ref="J72:J99" si="10">(D72*H72)/0.5</f>
        <v>149.18882880446466</v>
      </c>
      <c r="K72" s="70">
        <f t="shared" ref="K72:K99" si="11">(E72*H72)/0.4</f>
        <v>62.548892662956774</v>
      </c>
      <c r="L72" s="27">
        <f t="shared" si="5"/>
        <v>869.7231234484999</v>
      </c>
      <c r="M72" s="10">
        <v>1984</v>
      </c>
      <c r="O72" s="37"/>
      <c r="P72" s="39"/>
    </row>
    <row r="73" spans="2:16" ht="14.4" x14ac:dyDescent="0.3">
      <c r="B73" s="9">
        <v>1985</v>
      </c>
      <c r="C73" s="35">
        <f>(Argentina!C73+Brazil!C73+Chile!C73+Colombia!C73+Mexico!C73+Venezuela!C73)/6</f>
        <v>0.48762170487907569</v>
      </c>
      <c r="D73" s="35">
        <f t="shared" ref="D73:D99" si="12">1-C73-E73</f>
        <v>0.38597059148544827</v>
      </c>
      <c r="E73" s="36">
        <f>(Argentina!E73+Brazil!E73+Chile!E73+Colombia!E73+Mexico!E73+Venezuela!E73)/6</f>
        <v>0.1264077036354761</v>
      </c>
      <c r="F73" s="28">
        <f t="shared" ref="F73:F99" si="13">C73/E73</f>
        <v>3.8575315495425668</v>
      </c>
      <c r="G73" s="33"/>
      <c r="H73" s="11">
        <f>(Argentina!H73+Brazil!H73+Chile!H73+Colombia!H73+Mexico!H73+Venezuela!H73)/6</f>
        <v>185.87570035929787</v>
      </c>
      <c r="I73" s="69">
        <f t="shared" si="9"/>
        <v>906.3702590479304</v>
      </c>
      <c r="J73" s="70">
        <f t="shared" si="10"/>
        <v>143.4851080209003</v>
      </c>
      <c r="K73" s="70">
        <f t="shared" si="11"/>
        <v>58.740301110136706</v>
      </c>
      <c r="L73" s="27">
        <f t="shared" ref="L73:L99" si="14">I73-K73</f>
        <v>847.62995793779373</v>
      </c>
      <c r="M73" s="10">
        <v>1985</v>
      </c>
      <c r="O73" s="37"/>
      <c r="P73" s="39"/>
    </row>
    <row r="74" spans="2:16" ht="14.4" x14ac:dyDescent="0.3">
      <c r="B74" s="9">
        <v>1986</v>
      </c>
      <c r="C74" s="35">
        <f>(Argentina!C74+Brazil!C74+Chile!C74+Colombia!C74+Mexico!C74+Venezuela!C74)/6</f>
        <v>0.469095800428526</v>
      </c>
      <c r="D74" s="35">
        <f t="shared" si="12"/>
        <v>0.40098121009886101</v>
      </c>
      <c r="E74" s="36">
        <f>(Argentina!E74+Brazil!E74+Chile!E74+Colombia!E74+Mexico!E74+Venezuela!E74)/6</f>
        <v>0.12992298947261302</v>
      </c>
      <c r="F74" s="28">
        <f t="shared" si="13"/>
        <v>3.6105680937045292</v>
      </c>
      <c r="G74" s="33"/>
      <c r="H74" s="11">
        <f>(Argentina!H74+Brazil!H74+Chile!H74+Colombia!H74+Mexico!H74+Venezuela!H74)/6</f>
        <v>183.64762056036705</v>
      </c>
      <c r="I74" s="69">
        <f t="shared" si="9"/>
        <v>861.48327563559599</v>
      </c>
      <c r="J74" s="70">
        <f t="shared" si="10"/>
        <v>147.27849024814489</v>
      </c>
      <c r="K74" s="70">
        <f t="shared" si="11"/>
        <v>59.650119681837495</v>
      </c>
      <c r="L74" s="27">
        <f t="shared" si="14"/>
        <v>801.83315595375848</v>
      </c>
      <c r="M74" s="10">
        <v>1986</v>
      </c>
      <c r="O74" s="37"/>
      <c r="P74" s="39"/>
    </row>
    <row r="75" spans="2:16" ht="14.4" x14ac:dyDescent="0.3">
      <c r="B75" s="9">
        <v>1987</v>
      </c>
      <c r="C75" s="35">
        <f>(Argentina!C75+Brazil!C75+Chile!C75+Colombia!C75+Mexico!C75+Venezuela!C75)/6</f>
        <v>0.50496261863633718</v>
      </c>
      <c r="D75" s="35">
        <f t="shared" si="12"/>
        <v>0.37053919354449844</v>
      </c>
      <c r="E75" s="36">
        <f>(Argentina!E75+Brazil!E75+Chile!E75+Colombia!E75+Mexico!E75+Venezuela!E75)/6</f>
        <v>0.12449818781916437</v>
      </c>
      <c r="F75" s="28">
        <f t="shared" si="13"/>
        <v>4.0559836852388846</v>
      </c>
      <c r="G75" s="33"/>
      <c r="H75" s="11">
        <f>(Argentina!H75+Brazil!H75+Chile!H75+Colombia!H75+Mexico!H75+Venezuela!H75)/6</f>
        <v>189.91843149355569</v>
      </c>
      <c r="I75" s="69">
        <f t="shared" si="9"/>
        <v>959.01708494291677</v>
      </c>
      <c r="J75" s="70">
        <f t="shared" si="10"/>
        <v>140.74444488971639</v>
      </c>
      <c r="K75" s="70">
        <f t="shared" si="11"/>
        <v>59.111251386014494</v>
      </c>
      <c r="L75" s="27">
        <f t="shared" si="14"/>
        <v>899.90583355690228</v>
      </c>
      <c r="M75" s="10">
        <v>1987</v>
      </c>
      <c r="O75" s="37"/>
      <c r="P75" s="39"/>
    </row>
    <row r="76" spans="2:16" ht="14.4" x14ac:dyDescent="0.3">
      <c r="B76" s="9">
        <v>1988</v>
      </c>
      <c r="C76" s="35">
        <f>(Argentina!C76+Brazil!C76+Chile!C76+Colombia!C76+Mexico!C76+Venezuela!C76)/6</f>
        <v>0.51643945277033854</v>
      </c>
      <c r="D76" s="35">
        <f t="shared" si="12"/>
        <v>0.36529137753044588</v>
      </c>
      <c r="E76" s="36">
        <f>(Argentina!E76+Brazil!E76+Chile!E76+Colombia!E76+Mexico!E76+Venezuela!E76)/6</f>
        <v>0.11826916969921558</v>
      </c>
      <c r="F76" s="28">
        <f t="shared" si="13"/>
        <v>4.3666447822687626</v>
      </c>
      <c r="G76" s="33"/>
      <c r="H76" s="11">
        <f>(Argentina!H76+Brazil!H76+Chile!H76+Colombia!H76+Mexico!H76+Venezuela!H76)/6</f>
        <v>191.96782683327979</v>
      </c>
      <c r="I76" s="69">
        <f t="shared" si="9"/>
        <v>991.39759439290117</v>
      </c>
      <c r="J76" s="70">
        <f t="shared" si="10"/>
        <v>140.24838381090973</v>
      </c>
      <c r="K76" s="70">
        <f t="shared" si="11"/>
        <v>56.759688721336993</v>
      </c>
      <c r="L76" s="27">
        <f t="shared" si="14"/>
        <v>934.63790567156423</v>
      </c>
      <c r="M76" s="10">
        <v>1988</v>
      </c>
      <c r="O76" s="37"/>
      <c r="P76" s="39"/>
    </row>
    <row r="77" spans="2:16" ht="14.4" x14ac:dyDescent="0.3">
      <c r="B77" s="9">
        <v>1989</v>
      </c>
      <c r="C77" s="35">
        <f>(Argentina!C77+Brazil!C77+Chile!C77+Colombia!C77+Mexico!C77+Venezuela!C77)/6</f>
        <v>0.50572486467543543</v>
      </c>
      <c r="D77" s="35">
        <f t="shared" si="12"/>
        <v>0.37639609401247814</v>
      </c>
      <c r="E77" s="36">
        <f>(Argentina!E77+Brazil!E77+Chile!E77+Colombia!E77+Mexico!E77+Venezuela!E77)/6</f>
        <v>0.11787904131208643</v>
      </c>
      <c r="F77" s="28">
        <f t="shared" si="13"/>
        <v>4.2902017105527834</v>
      </c>
      <c r="G77" s="33"/>
      <c r="H77" s="11">
        <f>(Argentina!H77+Brazil!H77+Chile!H77+Colombia!H77+Mexico!H77+Venezuela!H77)/6</f>
        <v>182.30012990293417</v>
      </c>
      <c r="I77" s="69">
        <f t="shared" si="9"/>
        <v>921.93708525475677</v>
      </c>
      <c r="J77" s="70">
        <f t="shared" si="10"/>
        <v>137.23411366686358</v>
      </c>
      <c r="K77" s="70">
        <f t="shared" si="11"/>
        <v>53.723411360066748</v>
      </c>
      <c r="L77" s="27">
        <f t="shared" si="14"/>
        <v>868.21367389469003</v>
      </c>
      <c r="M77" s="10">
        <v>1989</v>
      </c>
      <c r="O77" s="37"/>
      <c r="P77" s="39"/>
    </row>
    <row r="78" spans="2:16" ht="14.4" x14ac:dyDescent="0.3">
      <c r="B78" s="9">
        <v>1990</v>
      </c>
      <c r="C78" s="35">
        <f>(Argentina!C78+Brazil!C78+Chile!C78+Colombia!C78+Mexico!C78+Venezuela!C78)/6</f>
        <v>0.50534842790819701</v>
      </c>
      <c r="D78" s="35">
        <f t="shared" si="12"/>
        <v>0.37664681482254353</v>
      </c>
      <c r="E78" s="36">
        <f>(Argentina!E78+Brazil!E78+Chile!E78+Colombia!E78+Mexico!E78+Venezuela!E78)/6</f>
        <v>0.11800475726925945</v>
      </c>
      <c r="F78" s="28">
        <f t="shared" si="13"/>
        <v>4.2824411456150813</v>
      </c>
      <c r="G78" s="33"/>
      <c r="H78" s="11">
        <f>(Argentina!H78+Brazil!H78+Chile!H78+Colombia!H78+Mexico!H78+Venezuela!H78)/6</f>
        <v>177.7678768788295</v>
      </c>
      <c r="I78" s="69">
        <f t="shared" si="9"/>
        <v>898.34717113294403</v>
      </c>
      <c r="J78" s="70">
        <f t="shared" si="10"/>
        <v>133.91140920835443</v>
      </c>
      <c r="K78" s="70">
        <f t="shared" si="11"/>
        <v>52.443637903394681</v>
      </c>
      <c r="L78" s="27">
        <f t="shared" si="14"/>
        <v>845.90353322954934</v>
      </c>
      <c r="M78" s="10">
        <v>1990</v>
      </c>
      <c r="O78" s="37"/>
      <c r="P78" s="39"/>
    </row>
    <row r="79" spans="2:16" ht="14.4" x14ac:dyDescent="0.3">
      <c r="B79" s="9">
        <v>1991</v>
      </c>
      <c r="C79" s="35">
        <f>(Argentina!C79+Brazil!C79+Chile!C79+Colombia!C79+Mexico!C79+Venezuela!C79)/6</f>
        <v>0.51711978121103419</v>
      </c>
      <c r="D79" s="35">
        <f t="shared" si="12"/>
        <v>0.36490318781712894</v>
      </c>
      <c r="E79" s="36">
        <f>(Argentina!E79+Brazil!E79+Chile!E79+Colombia!E79+Mexico!E79+Venezuela!E79)/6</f>
        <v>0.11797703097183689</v>
      </c>
      <c r="F79" s="28">
        <f t="shared" si="13"/>
        <v>4.3832242339992389</v>
      </c>
      <c r="G79" s="33"/>
      <c r="H79" s="11">
        <f>(Argentina!H79+Brazil!H79+Chile!H79+Colombia!H79+Mexico!H79+Venezuela!H79)/6</f>
        <v>178.01042823736157</v>
      </c>
      <c r="I79" s="69">
        <f t="shared" si="9"/>
        <v>920.52713703386905</v>
      </c>
      <c r="J79" s="70">
        <f t="shared" si="10"/>
        <v>129.91314545701101</v>
      </c>
      <c r="K79" s="70">
        <f t="shared" si="11"/>
        <v>52.502854513672879</v>
      </c>
      <c r="L79" s="27">
        <f t="shared" si="14"/>
        <v>868.02428252019615</v>
      </c>
      <c r="M79" s="10">
        <v>1991</v>
      </c>
      <c r="O79" s="37"/>
      <c r="P79" s="39"/>
    </row>
    <row r="80" spans="2:16" ht="14.4" x14ac:dyDescent="0.3">
      <c r="B80" s="9">
        <v>1992</v>
      </c>
      <c r="C80" s="35">
        <f>(Argentina!C80+Brazil!C80+Chile!C80+Colombia!C80+Mexico!C80+Venezuela!C80)/6</f>
        <v>0.51510165980856082</v>
      </c>
      <c r="D80" s="35">
        <f t="shared" si="12"/>
        <v>0.36717361941759358</v>
      </c>
      <c r="E80" s="36">
        <f>(Argentina!E80+Brazil!E80+Chile!E80+Colombia!E80+Mexico!E80+Venezuela!E80)/6</f>
        <v>0.1177247207738456</v>
      </c>
      <c r="F80" s="28">
        <f t="shared" si="13"/>
        <v>4.3754757405464044</v>
      </c>
      <c r="G80" s="33"/>
      <c r="H80" s="11">
        <f>(Argentina!H80+Brazil!H80+Chile!H80+Colombia!H80+Mexico!H80+Venezuela!H80)/6</f>
        <v>181.53465050964823</v>
      </c>
      <c r="I80" s="69">
        <f t="shared" si="9"/>
        <v>935.08799790286798</v>
      </c>
      <c r="J80" s="70">
        <f t="shared" si="10"/>
        <v>133.30946935467088</v>
      </c>
      <c r="K80" s="70">
        <f t="shared" si="11"/>
        <v>53.427790105064958</v>
      </c>
      <c r="L80" s="27">
        <f t="shared" si="14"/>
        <v>881.66020779780297</v>
      </c>
      <c r="M80" s="10">
        <v>1992</v>
      </c>
      <c r="O80" s="37"/>
      <c r="P80" s="39"/>
    </row>
    <row r="81" spans="2:16" ht="14.4" x14ac:dyDescent="0.3">
      <c r="B81" s="9">
        <v>1993</v>
      </c>
      <c r="C81" s="35">
        <f>(Argentina!C81+Brazil!C81+Chile!C81+Colombia!C81+Mexico!C81+Venezuela!C81)/6</f>
        <v>0.50444630197652629</v>
      </c>
      <c r="D81" s="35">
        <f t="shared" si="12"/>
        <v>0.37881079413914776</v>
      </c>
      <c r="E81" s="36">
        <f>(Argentina!E81+Brazil!E81+Chile!E81+Colombia!E81+Mexico!E81+Venezuela!E81)/6</f>
        <v>0.11674290388432597</v>
      </c>
      <c r="F81" s="28">
        <f t="shared" si="13"/>
        <v>4.3210018355921145</v>
      </c>
      <c r="G81" s="33"/>
      <c r="H81" s="11">
        <f>(Argentina!H81+Brazil!H81+Chile!H81+Colombia!H81+Mexico!H81+Venezuela!H81)/6</f>
        <v>182.54413074956483</v>
      </c>
      <c r="I81" s="69">
        <f t="shared" si="9"/>
        <v>920.83711704137465</v>
      </c>
      <c r="J81" s="70">
        <f t="shared" si="10"/>
        <v>138.29937426936615</v>
      </c>
      <c r="K81" s="70">
        <f t="shared" si="11"/>
        <v>53.276829776860701</v>
      </c>
      <c r="L81" s="27">
        <f t="shared" si="14"/>
        <v>867.56028726451393</v>
      </c>
      <c r="M81" s="10">
        <v>1993</v>
      </c>
      <c r="O81" s="37"/>
      <c r="P81" s="39"/>
    </row>
    <row r="82" spans="2:16" ht="14.4" x14ac:dyDescent="0.3">
      <c r="B82" s="9">
        <v>1994</v>
      </c>
      <c r="C82" s="35">
        <f>(Argentina!C82+Brazil!C82+Chile!C82+Colombia!C82+Mexico!C82+Venezuela!C82)/6</f>
        <v>0.49810666697630318</v>
      </c>
      <c r="D82" s="35">
        <f t="shared" si="12"/>
        <v>0.38556418313156787</v>
      </c>
      <c r="E82" s="36">
        <f>(Argentina!E82+Brazil!E82+Chile!E82+Colombia!E82+Mexico!E82+Venezuela!E82)/6</f>
        <v>0.11632914989212888</v>
      </c>
      <c r="F82" s="28">
        <f t="shared" si="13"/>
        <v>4.2818731800085672</v>
      </c>
      <c r="G82" s="33"/>
      <c r="H82" s="11">
        <f>(Argentina!H82+Brazil!H82+Chile!H82+Colombia!H82+Mexico!H82+Venezuela!H82)/6</f>
        <v>183.96818064367244</v>
      </c>
      <c r="I82" s="69">
        <f t="shared" si="9"/>
        <v>916.35777290114129</v>
      </c>
      <c r="J82" s="70">
        <f t="shared" si="10"/>
        <v>141.86308258415656</v>
      </c>
      <c r="K82" s="70">
        <f t="shared" si="11"/>
        <v>53.502155153700031</v>
      </c>
      <c r="L82" s="27">
        <f t="shared" si="14"/>
        <v>862.85561774744122</v>
      </c>
      <c r="M82" s="10">
        <v>1994</v>
      </c>
      <c r="O82" s="37"/>
      <c r="P82" s="39"/>
    </row>
    <row r="83" spans="2:16" ht="14.4" x14ac:dyDescent="0.3">
      <c r="B83" s="9">
        <v>1995</v>
      </c>
      <c r="C83" s="35">
        <f>(Argentina!C83+Brazil!C83+Chile!C83+Colombia!C83+Mexico!C83+Venezuela!C83)/6</f>
        <v>0.51153413120137481</v>
      </c>
      <c r="D83" s="35">
        <f t="shared" si="12"/>
        <v>0.37482348546620847</v>
      </c>
      <c r="E83" s="36">
        <f>(Argentina!E83+Brazil!E83+Chile!E83+Colombia!E83+Mexico!E83+Venezuela!E83)/6</f>
        <v>0.1136423833324167</v>
      </c>
      <c r="F83" s="28">
        <f t="shared" si="13"/>
        <v>4.5012619077609468</v>
      </c>
      <c r="G83" s="33"/>
      <c r="H83" s="11">
        <f>(Argentina!H83+Brazil!H83+Chile!H83+Colombia!H83+Mexico!H83+Venezuela!H83)/6</f>
        <v>184.606175724373</v>
      </c>
      <c r="I83" s="69">
        <f t="shared" si="9"/>
        <v>944.32359713575477</v>
      </c>
      <c r="J83" s="70">
        <f t="shared" si="10"/>
        <v>138.3894604471937</v>
      </c>
      <c r="K83" s="70">
        <f t="shared" si="11"/>
        <v>52.447714468001692</v>
      </c>
      <c r="L83" s="27">
        <f t="shared" si="14"/>
        <v>891.8758826677531</v>
      </c>
      <c r="M83" s="10">
        <v>1995</v>
      </c>
      <c r="O83" s="37"/>
      <c r="P83" s="39"/>
    </row>
    <row r="84" spans="2:16" ht="14.4" x14ac:dyDescent="0.3">
      <c r="B84" s="9">
        <v>1996</v>
      </c>
      <c r="C84" s="35">
        <f>(Argentina!C84+Brazil!C84+Chile!C84+Colombia!C84+Mexico!C84+Venezuela!C84)/6</f>
        <v>0.51644404176447789</v>
      </c>
      <c r="D84" s="35">
        <f t="shared" si="12"/>
        <v>0.37169422764276189</v>
      </c>
      <c r="E84" s="36">
        <f>(Argentina!E84+Brazil!E84+Chile!E84+Colombia!E84+Mexico!E84+Venezuela!E84)/6</f>
        <v>0.11186173059276024</v>
      </c>
      <c r="F84" s="28">
        <f t="shared" si="13"/>
        <v>4.616807187121263</v>
      </c>
      <c r="G84" s="33"/>
      <c r="H84" s="11">
        <f>(Argentina!H84+Brazil!H84+Chile!H84+Colombia!H84+Mexico!H84+Venezuela!H84)/6</f>
        <v>182.68351566048307</v>
      </c>
      <c r="I84" s="69">
        <f t="shared" si="9"/>
        <v>943.45813191444165</v>
      </c>
      <c r="J84" s="70">
        <f t="shared" si="10"/>
        <v>135.80481651297529</v>
      </c>
      <c r="K84" s="70">
        <f t="shared" si="11"/>
        <v>51.088235531378125</v>
      </c>
      <c r="L84" s="27">
        <f t="shared" si="14"/>
        <v>892.36989638306352</v>
      </c>
      <c r="M84" s="10">
        <v>1996</v>
      </c>
      <c r="O84" s="37"/>
      <c r="P84" s="39"/>
    </row>
    <row r="85" spans="2:16" ht="14.4" x14ac:dyDescent="0.3">
      <c r="B85" s="9">
        <v>1997</v>
      </c>
      <c r="C85" s="35">
        <f>(Argentina!C85+Brazil!C85+Chile!C85+Colombia!C85+Mexico!C85+Venezuela!C85)/6</f>
        <v>0.50660015399243041</v>
      </c>
      <c r="D85" s="35">
        <f t="shared" si="12"/>
        <v>0.37874473790006991</v>
      </c>
      <c r="E85" s="36">
        <f>(Argentina!E85+Brazil!E85+Chile!E85+Colombia!E85+Mexico!E85+Venezuela!E85)/6</f>
        <v>0.11465510810749968</v>
      </c>
      <c r="F85" s="28">
        <f t="shared" si="13"/>
        <v>4.4184699866790611</v>
      </c>
      <c r="G85" s="33"/>
      <c r="H85" s="11">
        <f>(Argentina!H85+Brazil!H85+Chile!H85+Colombia!H85+Mexico!H85+Venezuela!H85)/6</f>
        <v>182.14209349950943</v>
      </c>
      <c r="I85" s="69">
        <f t="shared" si="9"/>
        <v>922.73212615355135</v>
      </c>
      <c r="J85" s="70">
        <f t="shared" si="10"/>
        <v>137.97071892608346</v>
      </c>
      <c r="K85" s="70">
        <f t="shared" si="11"/>
        <v>52.208803552781418</v>
      </c>
      <c r="L85" s="27">
        <f t="shared" si="14"/>
        <v>870.52332260076992</v>
      </c>
      <c r="M85" s="10">
        <v>1997</v>
      </c>
      <c r="O85" s="37"/>
      <c r="P85" s="39"/>
    </row>
    <row r="86" spans="2:16" ht="14.4" x14ac:dyDescent="0.3">
      <c r="B86" s="9">
        <v>1998</v>
      </c>
      <c r="C86" s="35">
        <f>(Argentina!C86+Brazil!C86+Chile!C86+Colombia!C86+Mexico!C86+Venezuela!C86)/6</f>
        <v>0.48946450810680026</v>
      </c>
      <c r="D86" s="35">
        <f t="shared" si="12"/>
        <v>0.3887265457250661</v>
      </c>
      <c r="E86" s="36">
        <f>(Argentina!E86+Brazil!E86+Chile!E86+Colombia!E86+Mexico!E86+Venezuela!E86)/6</f>
        <v>0.12180894616813361</v>
      </c>
      <c r="F86" s="28">
        <f t="shared" si="13"/>
        <v>4.0182968780568018</v>
      </c>
      <c r="G86" s="33"/>
      <c r="H86" s="11">
        <f>(Argentina!H86+Brazil!H86+Chile!H86+Colombia!H86+Mexico!H86+Venezuela!H86)/6</f>
        <v>180.04587811990834</v>
      </c>
      <c r="I86" s="69">
        <f t="shared" si="9"/>
        <v>881.26067170617841</v>
      </c>
      <c r="J86" s="70">
        <f t="shared" si="10"/>
        <v>139.97722454717646</v>
      </c>
      <c r="K86" s="70">
        <f t="shared" si="11"/>
        <v>54.827996689255642</v>
      </c>
      <c r="L86" s="27">
        <f t="shared" si="14"/>
        <v>826.43267501692276</v>
      </c>
      <c r="M86" s="10">
        <v>1998</v>
      </c>
      <c r="O86" s="37"/>
      <c r="P86" s="39"/>
    </row>
    <row r="87" spans="2:16" ht="14.4" x14ac:dyDescent="0.3">
      <c r="B87" s="9">
        <v>1999</v>
      </c>
      <c r="C87" s="35">
        <f>(Argentina!C87+Brazil!C87+Chile!C87+Colombia!C87+Mexico!C87+Venezuela!C87)/6</f>
        <v>0.47843128072683511</v>
      </c>
      <c r="D87" s="35">
        <f t="shared" si="12"/>
        <v>0.39575033006080723</v>
      </c>
      <c r="E87" s="36">
        <f>(Argentina!E87+Brazil!E87+Chile!E87+Colombia!E87+Mexico!E87+Venezuela!E87)/6</f>
        <v>0.12581838921235761</v>
      </c>
      <c r="F87" s="28">
        <f t="shared" si="13"/>
        <v>3.8025544892275942</v>
      </c>
      <c r="G87" s="33"/>
      <c r="H87" s="11">
        <f>(Argentina!H87+Brazil!H87+Chile!H87+Colombia!H87+Mexico!H87+Venezuela!H87)/6</f>
        <v>176.94657615295557</v>
      </c>
      <c r="I87" s="69">
        <f t="shared" si="9"/>
        <v>846.56777049086998</v>
      </c>
      <c r="J87" s="70">
        <f t="shared" si="10"/>
        <v>140.05333183132385</v>
      </c>
      <c r="K87" s="70">
        <f t="shared" si="11"/>
        <v>55.657832970516594</v>
      </c>
      <c r="L87" s="27">
        <f t="shared" si="14"/>
        <v>790.90993752035342</v>
      </c>
      <c r="M87" s="10">
        <v>1999</v>
      </c>
      <c r="O87" s="37"/>
      <c r="P87" s="39"/>
    </row>
    <row r="88" spans="2:16" ht="14.4" x14ac:dyDescent="0.3">
      <c r="B88" s="9">
        <v>2000</v>
      </c>
      <c r="C88" s="35">
        <f>(Argentina!C88+Brazil!C88+Chile!C88+Colombia!C88+Mexico!C88+Venezuela!C88)/6</f>
        <v>0.4793989921097499</v>
      </c>
      <c r="D88" s="35">
        <f t="shared" si="12"/>
        <v>0.39355313572397155</v>
      </c>
      <c r="E88" s="36">
        <f>(Argentina!E88+Brazil!E88+Chile!E88+Colombia!E88+Mexico!E88+Venezuela!E88)/6</f>
        <v>0.12704787216627858</v>
      </c>
      <c r="F88" s="28">
        <f t="shared" si="13"/>
        <v>3.7733728549370653</v>
      </c>
      <c r="G88" s="33"/>
      <c r="H88" s="11">
        <f>(Argentina!H88+Brazil!H88+Chile!H88+Colombia!H88+Mexico!H88+Venezuela!H88)/6</f>
        <v>178.55494244812061</v>
      </c>
      <c r="I88" s="69">
        <f t="shared" si="9"/>
        <v>855.9905944584342</v>
      </c>
      <c r="J88" s="70">
        <f t="shared" si="10"/>
        <v>140.54171499894227</v>
      </c>
      <c r="K88" s="70">
        <f t="shared" si="11"/>
        <v>56.71256375701514</v>
      </c>
      <c r="L88" s="27">
        <f t="shared" si="14"/>
        <v>799.27803070141908</v>
      </c>
      <c r="M88" s="10">
        <v>2000</v>
      </c>
      <c r="O88" s="37"/>
      <c r="P88" s="39"/>
    </row>
    <row r="89" spans="2:16" ht="14.4" x14ac:dyDescent="0.3">
      <c r="B89" s="9">
        <v>2001</v>
      </c>
      <c r="C89" s="35">
        <f>(Argentina!C89+Brazil!C89+Chile!C89+Colombia!C89+Mexico!C89+Venezuela!C89)/6</f>
        <v>0.46733471940459359</v>
      </c>
      <c r="D89" s="35">
        <f t="shared" si="12"/>
        <v>0.40074510766620031</v>
      </c>
      <c r="E89" s="36">
        <f>(Argentina!E89+Brazil!E89+Chile!E89+Colombia!E89+Mexico!E89+Venezuela!E89)/6</f>
        <v>0.13192017292920613</v>
      </c>
      <c r="F89" s="28">
        <f t="shared" si="13"/>
        <v>3.5425569041315987</v>
      </c>
      <c r="G89" s="33"/>
      <c r="H89" s="11">
        <f>(Argentina!H89+Brazil!H89+Chile!H89+Colombia!H89+Mexico!H89+Venezuela!H89)/6</f>
        <v>177.67287585988734</v>
      </c>
      <c r="I89" s="69">
        <f t="shared" si="9"/>
        <v>830.32703585787635</v>
      </c>
      <c r="J89" s="70">
        <f t="shared" si="10"/>
        <v>142.40307153166799</v>
      </c>
      <c r="K89" s="70">
        <f t="shared" si="11"/>
        <v>58.596591270664277</v>
      </c>
      <c r="L89" s="27">
        <f t="shared" si="14"/>
        <v>771.73044458721211</v>
      </c>
      <c r="M89" s="10">
        <v>2001</v>
      </c>
      <c r="O89" s="37"/>
      <c r="P89" s="39"/>
    </row>
    <row r="90" spans="2:16" ht="14.4" x14ac:dyDescent="0.3">
      <c r="B90" s="9">
        <v>2002</v>
      </c>
      <c r="C90" s="35">
        <f>(Argentina!C90+Brazil!C90+Chile!C90+Colombia!C90+Mexico!C90+Venezuela!C90)/6</f>
        <v>0.47125014191052467</v>
      </c>
      <c r="D90" s="35">
        <f t="shared" si="12"/>
        <v>0.3966677699497424</v>
      </c>
      <c r="E90" s="36">
        <f>(Argentina!E90+Brazil!E90+Chile!E90+Colombia!E90+Mexico!E90+Venezuela!E90)/6</f>
        <v>0.13208208813973302</v>
      </c>
      <c r="F90" s="28">
        <f t="shared" si="13"/>
        <v>3.5678580536368951</v>
      </c>
      <c r="G90" s="33"/>
      <c r="H90" s="11">
        <f>(Argentina!H90+Brazil!H90+Chile!H90+Colombia!H90+Mexico!H90+Venezuela!H90)/6</f>
        <v>170.50880651443848</v>
      </c>
      <c r="I90" s="69">
        <f t="shared" si="9"/>
        <v>803.52299266923319</v>
      </c>
      <c r="J90" s="70">
        <f t="shared" si="10"/>
        <v>135.27069607374884</v>
      </c>
      <c r="K90" s="70">
        <f t="shared" si="11"/>
        <v>56.302898026601866</v>
      </c>
      <c r="L90" s="27">
        <f t="shared" si="14"/>
        <v>747.22009464263135</v>
      </c>
      <c r="M90" s="10">
        <v>2002</v>
      </c>
      <c r="O90" s="37"/>
      <c r="P90" s="39"/>
    </row>
    <row r="91" spans="2:16" ht="14.4" x14ac:dyDescent="0.3">
      <c r="B91" s="9">
        <v>2003</v>
      </c>
      <c r="C91" s="35">
        <f>(Argentina!C91+Brazil!C91+Chile!C91+Colombia!C91+Mexico!C91+Venezuela!C91)/6</f>
        <v>0.47750687446602519</v>
      </c>
      <c r="D91" s="35">
        <f t="shared" si="12"/>
        <v>0.39276993501297075</v>
      </c>
      <c r="E91" s="36">
        <f>(Argentina!E91+Brazil!E91+Chile!E91+Colombia!E91+Mexico!E91+Venezuela!E91)/6</f>
        <v>0.12972319052100409</v>
      </c>
      <c r="F91" s="28">
        <f t="shared" si="13"/>
        <v>3.6809677016748199</v>
      </c>
      <c r="G91" s="33"/>
      <c r="H91" s="11">
        <f>(Argentina!H91+Brazil!H91+Chile!H91+Colombia!H91+Mexico!H91+Venezuela!H91)/6</f>
        <v>170.63833801226642</v>
      </c>
      <c r="I91" s="69">
        <f t="shared" si="9"/>
        <v>814.80979448314463</v>
      </c>
      <c r="J91" s="70">
        <f t="shared" si="10"/>
        <v>134.04321786359844</v>
      </c>
      <c r="K91" s="70">
        <f t="shared" si="11"/>
        <v>55.339374080381823</v>
      </c>
      <c r="L91" s="27">
        <f t="shared" si="14"/>
        <v>759.47042040276278</v>
      </c>
      <c r="M91" s="10">
        <v>2003</v>
      </c>
      <c r="O91" s="37"/>
      <c r="P91" s="39"/>
    </row>
    <row r="92" spans="2:16" ht="14.4" x14ac:dyDescent="0.3">
      <c r="B92" s="9">
        <f>B91+1</f>
        <v>2004</v>
      </c>
      <c r="C92" s="35">
        <f>(Argentina!C92+Brazil!C92+Chile!C92+Colombia!C92+Mexico!C92+Venezuela!C92)/6</f>
        <v>0.48070460226570849</v>
      </c>
      <c r="D92" s="35">
        <f t="shared" si="12"/>
        <v>0.39152645708782974</v>
      </c>
      <c r="E92" s="36">
        <f>(Argentina!E92+Brazil!E92+Chile!E92+Colombia!E92+Mexico!E92+Venezuela!E92)/6</f>
        <v>0.1277689406464618</v>
      </c>
      <c r="F92" s="28">
        <f t="shared" si="13"/>
        <v>3.7622962187330327</v>
      </c>
      <c r="G92" s="33"/>
      <c r="H92" s="11">
        <f>(Argentina!H92+Brazil!H92+Chile!H92+Colombia!H92+Mexico!H92+Venezuela!H92)/6</f>
        <v>177.86941442145823</v>
      </c>
      <c r="I92" s="69">
        <f t="shared" si="9"/>
        <v>855.02646114701543</v>
      </c>
      <c r="J92" s="70">
        <f t="shared" si="10"/>
        <v>139.28116330544094</v>
      </c>
      <c r="K92" s="70">
        <f t="shared" si="11"/>
        <v>56.81546663509053</v>
      </c>
      <c r="L92" s="27">
        <f t="shared" si="14"/>
        <v>798.21099451192492</v>
      </c>
      <c r="M92" s="10">
        <f>M91+1</f>
        <v>2004</v>
      </c>
      <c r="O92" s="37"/>
      <c r="P92" s="39"/>
    </row>
    <row r="93" spans="2:16" ht="14.4" x14ac:dyDescent="0.3">
      <c r="B93" s="9">
        <f t="shared" ref="B93:B99" si="15">B92+1</f>
        <v>2005</v>
      </c>
      <c r="C93" s="35">
        <f>(Argentina!C93+Brazil!C93+Chile!C93+Colombia!C93+Mexico!C93+Venezuela!C93)/6</f>
        <v>0.47823310940103053</v>
      </c>
      <c r="D93" s="35">
        <f t="shared" si="12"/>
        <v>0.39202852995410076</v>
      </c>
      <c r="E93" s="36">
        <f>(Argentina!E93+Brazil!E93+Chile!E93+Colombia!E93+Mexico!E93+Venezuela!E93)/6</f>
        <v>0.12973836064486868</v>
      </c>
      <c r="F93" s="28">
        <f t="shared" si="13"/>
        <v>3.686134979846805</v>
      </c>
      <c r="G93" s="33"/>
      <c r="H93" s="11">
        <f>(Argentina!H93+Brazil!H93+Chile!H93+Colombia!H93+Mexico!H93+Venezuela!H93)/6</f>
        <v>183.87520627978836</v>
      </c>
      <c r="I93" s="69">
        <f t="shared" si="9"/>
        <v>879.35211640939087</v>
      </c>
      <c r="J93" s="70">
        <f t="shared" si="10"/>
        <v>144.16865362574492</v>
      </c>
      <c r="K93" s="70">
        <f t="shared" si="11"/>
        <v>59.639169564942009</v>
      </c>
      <c r="L93" s="27">
        <f t="shared" si="14"/>
        <v>819.71294684444888</v>
      </c>
      <c r="M93" s="10">
        <f t="shared" ref="M93:M99" si="16">M92+1</f>
        <v>2005</v>
      </c>
      <c r="O93" s="37"/>
      <c r="P93" s="39"/>
    </row>
    <row r="94" spans="2:16" ht="14.4" x14ac:dyDescent="0.3">
      <c r="B94" s="9">
        <f t="shared" si="15"/>
        <v>2006</v>
      </c>
      <c r="C94" s="35">
        <f>(Argentina!C94+Brazil!C94+Chile!C94+Colombia!C94+Mexico!C94+Venezuela!C94)/6</f>
        <v>0.47326702340748489</v>
      </c>
      <c r="D94" s="35">
        <f t="shared" si="12"/>
        <v>0.39594480813123611</v>
      </c>
      <c r="E94" s="36">
        <f>(Argentina!E94+Brazil!E94+Chile!E94+Colombia!E94+Mexico!E94+Venezuela!E94)/6</f>
        <v>0.13078816846127894</v>
      </c>
      <c r="F94" s="28">
        <f t="shared" si="13"/>
        <v>3.6185767334726457</v>
      </c>
      <c r="G94" s="33"/>
      <c r="H94" s="11">
        <f>(Argentina!H94+Brazil!H94+Chile!H94+Colombia!H94+Mexico!H94+Venezuela!H94)/6</f>
        <v>194.4560348951585</v>
      </c>
      <c r="I94" s="69">
        <f t="shared" si="9"/>
        <v>920.29628818453671</v>
      </c>
      <c r="J94" s="70">
        <f t="shared" si="10"/>
        <v>153.98771485304897</v>
      </c>
      <c r="K94" s="70">
        <f t="shared" si="11"/>
        <v>63.581371625450814</v>
      </c>
      <c r="L94" s="27">
        <f t="shared" si="14"/>
        <v>856.71491655908585</v>
      </c>
      <c r="M94" s="10">
        <f t="shared" si="16"/>
        <v>2006</v>
      </c>
      <c r="O94" s="37"/>
      <c r="P94" s="39"/>
    </row>
    <row r="95" spans="2:16" ht="14.4" x14ac:dyDescent="0.3">
      <c r="B95" s="9">
        <f t="shared" si="15"/>
        <v>2007</v>
      </c>
      <c r="C95" s="35">
        <f>(Argentina!C95+Brazil!C95+Chile!C95+Colombia!C95+Mexico!C95+Venezuela!C95)/6</f>
        <v>0.47386076852621262</v>
      </c>
      <c r="D95" s="35">
        <f t="shared" si="12"/>
        <v>0.39571834253436211</v>
      </c>
      <c r="E95" s="36">
        <f>(Argentina!E95+Brazil!E95+Chile!E95+Colombia!E95+Mexico!E95+Venezuela!E95)/6</f>
        <v>0.1304208889394253</v>
      </c>
      <c r="F95" s="28">
        <f t="shared" si="13"/>
        <v>3.6333195731114811</v>
      </c>
      <c r="G95" s="33"/>
      <c r="H95" s="11">
        <f>(Argentina!H95+Brazil!H95+Chile!H95+Colombia!H95+Mexico!H95+Venezuela!H95)/6</f>
        <v>199.86308101653424</v>
      </c>
      <c r="I95" s="69">
        <f t="shared" si="9"/>
        <v>947.0727317051161</v>
      </c>
      <c r="J95" s="70">
        <f t="shared" si="10"/>
        <v>158.17897430734772</v>
      </c>
      <c r="K95" s="70">
        <f t="shared" si="11"/>
        <v>65.16580173087192</v>
      </c>
      <c r="L95" s="27">
        <f t="shared" si="14"/>
        <v>881.90692997424412</v>
      </c>
      <c r="M95" s="10">
        <f t="shared" si="16"/>
        <v>2007</v>
      </c>
      <c r="O95" s="37"/>
      <c r="P95" s="39"/>
    </row>
    <row r="96" spans="2:16" ht="14.4" x14ac:dyDescent="0.3">
      <c r="B96" s="9">
        <f t="shared" si="15"/>
        <v>2008</v>
      </c>
      <c r="C96" s="35">
        <f>(Argentina!C96+Brazil!C96+Chile!C96+Colombia!C96+Mexico!C96+Venezuela!C96)/6</f>
        <v>0.48484512229999743</v>
      </c>
      <c r="D96" s="35">
        <f t="shared" si="12"/>
        <v>0.38669972935950203</v>
      </c>
      <c r="E96" s="36">
        <f>(Argentina!E96+Brazil!E96+Chile!E96+Colombia!E96+Mexico!E96+Venezuela!E96)/6</f>
        <v>0.12845514834050051</v>
      </c>
      <c r="F96" s="28">
        <f t="shared" si="13"/>
        <v>3.7744312202637582</v>
      </c>
      <c r="G96" s="33"/>
      <c r="H96" s="11">
        <f>(Argentina!H96+Brazil!H96+Chile!H96+Colombia!H96+Mexico!H96+Venezuela!H96)/6</f>
        <v>203.44221616468656</v>
      </c>
      <c r="I96" s="69">
        <f t="shared" si="9"/>
        <v>986.37966177349961</v>
      </c>
      <c r="J96" s="70">
        <f t="shared" si="10"/>
        <v>157.3420998623632</v>
      </c>
      <c r="K96" s="70">
        <f t="shared" si="11"/>
        <v>65.333000140387455</v>
      </c>
      <c r="L96" s="27">
        <f t="shared" si="14"/>
        <v>921.04666163311219</v>
      </c>
      <c r="M96" s="10">
        <f t="shared" si="16"/>
        <v>2008</v>
      </c>
      <c r="O96" s="37"/>
      <c r="P96" s="39"/>
    </row>
    <row r="97" spans="2:16" ht="14.4" x14ac:dyDescent="0.3">
      <c r="B97" s="9">
        <f t="shared" si="15"/>
        <v>2009</v>
      </c>
      <c r="C97" s="35">
        <f>(Argentina!C97+Brazil!C97+Chile!C97+Colombia!C97+Mexico!C97+Venezuela!C97)/6</f>
        <v>0.47342615492116707</v>
      </c>
      <c r="D97" s="35">
        <f t="shared" si="12"/>
        <v>0.39361378621691029</v>
      </c>
      <c r="E97" s="36">
        <f>(Argentina!E97+Brazil!E97+Chile!E97+Colombia!E97+Mexico!E97+Venezuela!E97)/6</f>
        <v>0.13296005886192258</v>
      </c>
      <c r="F97" s="28">
        <f t="shared" si="13"/>
        <v>3.5606644504633862</v>
      </c>
      <c r="G97" s="33"/>
      <c r="H97" s="11">
        <f>(Argentina!H97+Brazil!H97+Chile!H97+Colombia!H97+Mexico!H97+Venezuela!H97)/6</f>
        <v>201.76836220973587</v>
      </c>
      <c r="I97" s="69">
        <f t="shared" si="9"/>
        <v>955.22419905696563</v>
      </c>
      <c r="J97" s="70">
        <f t="shared" si="10"/>
        <v>158.8376179763182</v>
      </c>
      <c r="K97" s="70">
        <f t="shared" si="11"/>
        <v>67.067833289700488</v>
      </c>
      <c r="L97" s="27">
        <f t="shared" si="14"/>
        <v>888.15636576726513</v>
      </c>
      <c r="M97" s="10">
        <f t="shared" si="16"/>
        <v>2009</v>
      </c>
      <c r="O97" s="37"/>
      <c r="P97" s="39"/>
    </row>
    <row r="98" spans="2:16" ht="14.4" x14ac:dyDescent="0.3">
      <c r="B98" s="9">
        <f t="shared" si="15"/>
        <v>2010</v>
      </c>
      <c r="C98" s="35">
        <f>(Argentina!C98+Brazil!C98+Chile!C98+Colombia!C98+Mexico!C98+Venezuela!C98)/6</f>
        <v>0.47526251498348421</v>
      </c>
      <c r="D98" s="35">
        <f t="shared" si="12"/>
        <v>0.39094105636136489</v>
      </c>
      <c r="E98" s="36">
        <f>(Argentina!E98+Brazil!E98+Chile!E98+Colombia!E98+Mexico!E98+Venezuela!E98)/6</f>
        <v>0.13379642865515093</v>
      </c>
      <c r="F98" s="28">
        <f t="shared" si="13"/>
        <v>3.5521315461149823</v>
      </c>
      <c r="G98" s="33"/>
      <c r="H98" s="11">
        <f>(Argentina!H98+Brazil!H98+Chile!H98+Colombia!H98+Mexico!H98+Venezuela!H98)/6</f>
        <v>207.2390708230665</v>
      </c>
      <c r="I98" s="69">
        <f t="shared" si="9"/>
        <v>984.92962002210982</v>
      </c>
      <c r="J98" s="70">
        <f t="shared" si="10"/>
        <v>162.03652253383467</v>
      </c>
      <c r="K98" s="70">
        <f t="shared" si="11"/>
        <v>69.319618884845468</v>
      </c>
      <c r="L98" s="27">
        <f t="shared" si="14"/>
        <v>915.61000113726436</v>
      </c>
      <c r="M98" s="10">
        <f t="shared" si="16"/>
        <v>2010</v>
      </c>
      <c r="O98" s="37"/>
      <c r="P98" s="39"/>
    </row>
    <row r="99" spans="2:16" ht="14.4" x14ac:dyDescent="0.3">
      <c r="B99" s="9">
        <f t="shared" si="15"/>
        <v>2011</v>
      </c>
      <c r="C99" s="35">
        <f>(Argentina!C99+Brazil!C99+Chile!C99+Colombia!C99+Mexico!C99+Venezuela!C99)/6</f>
        <v>0.47475165443205025</v>
      </c>
      <c r="D99" s="35">
        <f t="shared" si="12"/>
        <v>0.38873812983394451</v>
      </c>
      <c r="E99" s="36">
        <f>(Argentina!E99+Brazil!E99+Chile!E99+Colombia!E99+Mexico!E99+Venezuela!E99)/6</f>
        <v>0.13651021573400526</v>
      </c>
      <c r="F99" s="28">
        <f t="shared" si="13"/>
        <v>3.4777738199250945</v>
      </c>
      <c r="G99" s="33"/>
      <c r="H99" s="11">
        <f>(Argentina!H99+Brazil!H99+Chile!H99+Colombia!H99+Mexico!H99+Venezuela!H99)/6</f>
        <v>212.3150108481677</v>
      </c>
      <c r="I99" s="69">
        <f t="shared" si="9"/>
        <v>1007.969026609263</v>
      </c>
      <c r="J99" s="70">
        <f t="shared" si="10"/>
        <v>165.0698805055807</v>
      </c>
      <c r="K99" s="70">
        <f t="shared" si="11"/>
        <v>72.457919836127587</v>
      </c>
      <c r="L99" s="27">
        <f t="shared" si="14"/>
        <v>935.51110677313545</v>
      </c>
      <c r="M99" s="10">
        <f t="shared" si="16"/>
        <v>2011</v>
      </c>
      <c r="O99" s="37"/>
      <c r="P99" s="39"/>
    </row>
    <row r="100" spans="2:16" x14ac:dyDescent="0.25">
      <c r="B100" s="12"/>
      <c r="C100" s="4"/>
      <c r="D100" s="4"/>
      <c r="E100" s="4"/>
      <c r="F100" s="4"/>
      <c r="G100" s="4"/>
      <c r="H100" s="4"/>
      <c r="I100" s="4"/>
      <c r="J100" s="4"/>
      <c r="K100" s="4"/>
      <c r="L100" s="4"/>
      <c r="M100" s="13"/>
    </row>
    <row r="101" spans="2:16" x14ac:dyDescent="0.25">
      <c r="C101" s="1"/>
      <c r="D101" s="1"/>
    </row>
    <row r="102" spans="2:16" ht="18" customHeight="1" x14ac:dyDescent="0.25">
      <c r="B102" s="55" t="s">
        <v>24</v>
      </c>
      <c r="C102" s="56"/>
      <c r="D102" s="56"/>
      <c r="E102" s="57"/>
      <c r="F102" s="58"/>
      <c r="J102" s="1"/>
      <c r="K102" s="1"/>
      <c r="L102" s="1"/>
    </row>
    <row r="103" spans="2:16" ht="18" customHeight="1" x14ac:dyDescent="0.25">
      <c r="B103" s="59" t="s">
        <v>25</v>
      </c>
      <c r="C103" s="60"/>
      <c r="D103" s="60"/>
      <c r="E103" s="60"/>
      <c r="F103" s="61"/>
      <c r="J103" s="1"/>
      <c r="K103" s="1"/>
      <c r="L103" s="1"/>
    </row>
    <row r="104" spans="2:16" ht="18" customHeight="1" x14ac:dyDescent="0.25">
      <c r="B104" s="62" t="s">
        <v>26</v>
      </c>
      <c r="C104" s="63"/>
      <c r="D104" s="63"/>
      <c r="E104" s="63"/>
      <c r="F104" s="64"/>
      <c r="J104" s="1"/>
      <c r="K104" s="1"/>
      <c r="L104" s="1"/>
    </row>
    <row r="105" spans="2:16" ht="18" customHeight="1" x14ac:dyDescent="0.25">
      <c r="B105" s="62" t="s">
        <v>27</v>
      </c>
      <c r="C105" s="63"/>
      <c r="D105" s="63"/>
      <c r="E105" s="63"/>
      <c r="F105" s="64"/>
      <c r="J105" s="1"/>
      <c r="K105" s="1"/>
      <c r="L105" s="1"/>
    </row>
    <row r="106" spans="2:16" ht="15.6" x14ac:dyDescent="0.25">
      <c r="B106" s="65" t="s">
        <v>28</v>
      </c>
      <c r="C106" s="66"/>
      <c r="D106" s="66"/>
      <c r="E106" s="66"/>
      <c r="F106" s="67"/>
    </row>
    <row r="107" spans="2:16" x14ac:dyDescent="0.25">
      <c r="C107" s="1"/>
      <c r="D107" s="1"/>
      <c r="E107" s="1"/>
      <c r="F107" s="1"/>
      <c r="G107" s="1"/>
    </row>
  </sheetData>
  <mergeCells count="5">
    <mergeCell ref="B3:M4"/>
    <mergeCell ref="C5:E5"/>
    <mergeCell ref="H5:L5"/>
    <mergeCell ref="C6:E6"/>
    <mergeCell ref="H6:L6"/>
  </mergeCell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Reference</vt:lpstr>
      <vt:lpstr>Argentina</vt:lpstr>
      <vt:lpstr>Brazil</vt:lpstr>
      <vt:lpstr>Chile</vt:lpstr>
      <vt:lpstr>Colombia</vt:lpstr>
      <vt:lpstr>Mexico</vt:lpstr>
      <vt:lpstr>Venezuela</vt:lpstr>
      <vt:lpstr> LA6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Astorga</dc:creator>
  <cp:lastModifiedBy>Comentario</cp:lastModifiedBy>
  <dcterms:created xsi:type="dcterms:W3CDTF">2017-07-06T09:30:25Z</dcterms:created>
  <dcterms:modified xsi:type="dcterms:W3CDTF">2023-12-29T12:48:21Z</dcterms:modified>
</cp:coreProperties>
</file>